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user/Desktop/Andervold/CFO.University/Tools/Finance/Investment Analysis/"/>
    </mc:Choice>
  </mc:AlternateContent>
  <xr:revisionPtr revIDLastSave="0" documentId="8_{430FB179-7A4D-FD4D-9B88-CE1D99E0EB87}" xr6:coauthVersionLast="34" xr6:coauthVersionMax="34" xr10:uidLastSave="{00000000-0000-0000-0000-000000000000}"/>
  <bookViews>
    <workbookView xWindow="0" yWindow="460" windowWidth="23040" windowHeight="10100" tabRatio="715" xr2:uid="{00000000-000D-0000-FFFF-FFFF00000000}"/>
  </bookViews>
  <sheets>
    <sheet name="About CFO.University" sheetId="6" r:id="rId1"/>
    <sheet name="Purpose Sheet" sheetId="5" r:id="rId2"/>
    <sheet name="Instruction Sheet" sheetId="3" r:id="rId3"/>
    <sheet name="1. Capital Investment Request" sheetId="1" r:id="rId4"/>
    <sheet name="2. Financial Input Worksheet" sheetId="2" r:id="rId5"/>
    <sheet name="3. Volume Worksheet " sheetId="4" r:id="rId6"/>
  </sheets>
  <externalReferences>
    <externalReference r:id="rId7"/>
  </externalReferences>
  <definedNames>
    <definedName name="OLE_LINK1" localSheetId="0">'About CFO.University'!$L$4</definedName>
    <definedName name="_xlnm.Print_Area" localSheetId="3">'1. Capital Investment Request'!$B$2:$K$60</definedName>
    <definedName name="_xlnm.Print_Area" localSheetId="4">'2. Financial Input Worksheet'!$B$2:$K$67</definedName>
    <definedName name="_xlnm.Print_Area" localSheetId="5">'3. Volume Worksheet '!$B$1:$J$22</definedName>
    <definedName name="_xlnm.Print_Area" localSheetId="0">'About CFO.University'!$B$2:$J$28</definedName>
    <definedName name="_xlnm.Print_Area" localSheetId="2">'Instruction Sheet'!$B$3:$D$57</definedName>
    <definedName name="_xlnm.Print_Area" localSheetId="1">'Purpose Sheet'!$B$2:$D$28</definedName>
  </definedNames>
  <calcPr calcId="179021"/>
  <extLs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F8" i="4" l="1"/>
  <c r="O53" i="1"/>
  <c r="K37" i="2"/>
  <c r="J37" i="2"/>
  <c r="I37" i="2"/>
  <c r="H37" i="2"/>
  <c r="G37" i="2"/>
  <c r="F37" i="2"/>
  <c r="J30" i="2"/>
  <c r="I30" i="2"/>
  <c r="H30" i="2"/>
  <c r="G30" i="2"/>
  <c r="J29" i="2"/>
  <c r="I29" i="2"/>
  <c r="H29" i="2"/>
  <c r="G29" i="2"/>
  <c r="K29" i="2" s="1"/>
  <c r="J28" i="2"/>
  <c r="I28" i="2"/>
  <c r="H28" i="2"/>
  <c r="G28" i="2"/>
  <c r="K28" i="2" s="1"/>
  <c r="F30" i="2"/>
  <c r="F29" i="2"/>
  <c r="F28" i="2"/>
  <c r="F15" i="2"/>
  <c r="F13" i="2"/>
  <c r="F14" i="2"/>
  <c r="F12" i="2"/>
  <c r="F21" i="2" s="1"/>
  <c r="F11" i="2"/>
  <c r="F10" i="2"/>
  <c r="F19" i="2" s="1"/>
  <c r="E20" i="4"/>
  <c r="C9" i="2"/>
  <c r="C15" i="2"/>
  <c r="B24" i="2" s="1"/>
  <c r="C14" i="2"/>
  <c r="B23" i="2" s="1"/>
  <c r="C13" i="2"/>
  <c r="C12" i="2"/>
  <c r="B21" i="2" s="1"/>
  <c r="C11" i="2"/>
  <c r="B20" i="2" s="1"/>
  <c r="C10" i="2"/>
  <c r="B19" i="2" s="1"/>
  <c r="B22" i="2"/>
  <c r="F12" i="4"/>
  <c r="G12" i="2" s="1"/>
  <c r="E5" i="2"/>
  <c r="D4" i="4"/>
  <c r="F20" i="2"/>
  <c r="K43" i="2"/>
  <c r="D50" i="2"/>
  <c r="D54" i="2"/>
  <c r="D55" i="2"/>
  <c r="K40" i="1"/>
  <c r="D2" i="1"/>
  <c r="G12" i="4"/>
  <c r="F18" i="4"/>
  <c r="G15" i="2" s="1"/>
  <c r="G24" i="2" s="1"/>
  <c r="F10" i="4"/>
  <c r="F14" i="4"/>
  <c r="G13" i="2" s="1"/>
  <c r="G22" i="2" s="1"/>
  <c r="F23" i="2"/>
  <c r="F16" i="4"/>
  <c r="G14" i="2" s="1"/>
  <c r="G23" i="2" s="1"/>
  <c r="G10" i="2"/>
  <c r="G19" i="2" s="1"/>
  <c r="G18" i="4"/>
  <c r="H15" i="2" s="1"/>
  <c r="H24" i="2" s="1"/>
  <c r="F22" i="2"/>
  <c r="G8" i="4"/>
  <c r="H8" i="4" s="1"/>
  <c r="E57" i="2"/>
  <c r="D51" i="2"/>
  <c r="I41" i="2"/>
  <c r="G41" i="2"/>
  <c r="J41" i="2"/>
  <c r="H41" i="2"/>
  <c r="F41" i="2"/>
  <c r="E49" i="2"/>
  <c r="E40" i="1"/>
  <c r="E43" i="1" s="1"/>
  <c r="I42" i="2"/>
  <c r="G42" i="2"/>
  <c r="D52" i="2"/>
  <c r="J42" i="2"/>
  <c r="H42" i="2"/>
  <c r="F42" i="2"/>
  <c r="G14" i="4" l="1"/>
  <c r="H14" i="4" s="1"/>
  <c r="I8" i="4"/>
  <c r="J10" i="2" s="1"/>
  <c r="I10" i="2"/>
  <c r="I19" i="2" s="1"/>
  <c r="E46" i="1"/>
  <c r="O54" i="1"/>
  <c r="G16" i="4"/>
  <c r="K41" i="2"/>
  <c r="I14" i="4"/>
  <c r="I13" i="2"/>
  <c r="I22" i="2" s="1"/>
  <c r="G11" i="2"/>
  <c r="F20" i="4"/>
  <c r="F22" i="4" s="1"/>
  <c r="H18" i="4"/>
  <c r="H10" i="2"/>
  <c r="F16" i="2"/>
  <c r="H12" i="4"/>
  <c r="H12" i="2"/>
  <c r="H21" i="2" s="1"/>
  <c r="J8" i="4"/>
  <c r="G10" i="4"/>
  <c r="G20" i="4" s="1"/>
  <c r="K42" i="2"/>
  <c r="H13" i="2"/>
  <c r="G21" i="2"/>
  <c r="F24" i="2"/>
  <c r="K30" i="2"/>
  <c r="H16" i="4" l="1"/>
  <c r="H14" i="2"/>
  <c r="H19" i="2"/>
  <c r="H11" i="2"/>
  <c r="H10" i="4"/>
  <c r="J19" i="2"/>
  <c r="K10" i="2"/>
  <c r="I15" i="2"/>
  <c r="I18" i="4"/>
  <c r="G20" i="2"/>
  <c r="G16" i="2"/>
  <c r="H22" i="2"/>
  <c r="F64" i="2"/>
  <c r="F34" i="2"/>
  <c r="F59" i="2"/>
  <c r="F35" i="2"/>
  <c r="F35" i="1"/>
  <c r="F65" i="2"/>
  <c r="F66" i="2"/>
  <c r="F25" i="2"/>
  <c r="I12" i="4"/>
  <c r="I12" i="2"/>
  <c r="I21" i="2" s="1"/>
  <c r="G22" i="4"/>
  <c r="J13" i="2"/>
  <c r="J22" i="2" s="1"/>
  <c r="J14" i="4"/>
  <c r="H16" i="2" l="1"/>
  <c r="H34" i="2" s="1"/>
  <c r="I14" i="2"/>
  <c r="I23" i="2" s="1"/>
  <c r="I16" i="4"/>
  <c r="H23" i="2"/>
  <c r="F67" i="2"/>
  <c r="F53" i="2" s="1"/>
  <c r="K22" i="2"/>
  <c r="I24" i="2"/>
  <c r="I10" i="4"/>
  <c r="I11" i="2"/>
  <c r="H20" i="4"/>
  <c r="H22" i="4" s="1"/>
  <c r="F31" i="2"/>
  <c r="G25" i="2"/>
  <c r="G31" i="2" s="1"/>
  <c r="K19" i="2"/>
  <c r="K13" i="2"/>
  <c r="J15" i="2"/>
  <c r="J24" i="2" s="1"/>
  <c r="J18" i="4"/>
  <c r="H66" i="2"/>
  <c r="H65" i="2"/>
  <c r="H59" i="2"/>
  <c r="H64" i="2"/>
  <c r="H35" i="2"/>
  <c r="J12" i="4"/>
  <c r="J12" i="2"/>
  <c r="J21" i="2" s="1"/>
  <c r="K21" i="2" s="1"/>
  <c r="F38" i="2"/>
  <c r="G66" i="2"/>
  <c r="G34" i="2"/>
  <c r="G59" i="2"/>
  <c r="G65" i="2"/>
  <c r="G35" i="2"/>
  <c r="G64" i="2"/>
  <c r="G35" i="1"/>
  <c r="H20" i="2"/>
  <c r="H25" i="2" l="1"/>
  <c r="H31" i="2" s="1"/>
  <c r="H40" i="2" s="1"/>
  <c r="H35" i="1"/>
  <c r="J16" i="4"/>
  <c r="J14" i="2"/>
  <c r="H38" i="2"/>
  <c r="G38" i="2"/>
  <c r="G40" i="2" s="1"/>
  <c r="K24" i="2"/>
  <c r="H67" i="2"/>
  <c r="I20" i="2"/>
  <c r="I25" i="2" s="1"/>
  <c r="I31" i="2" s="1"/>
  <c r="I16" i="2"/>
  <c r="G36" i="1"/>
  <c r="F36" i="1"/>
  <c r="F40" i="2"/>
  <c r="J11" i="2"/>
  <c r="J10" i="4"/>
  <c r="I20" i="4"/>
  <c r="F58" i="2"/>
  <c r="G58" i="2"/>
  <c r="G67" i="2"/>
  <c r="G53" i="2" s="1"/>
  <c r="G49" i="2" s="1"/>
  <c r="G40" i="1" s="1"/>
  <c r="K12" i="2"/>
  <c r="K15" i="2"/>
  <c r="F49" i="2"/>
  <c r="H58" i="2" l="1"/>
  <c r="H36" i="1"/>
  <c r="J23" i="2"/>
  <c r="K23" i="2" s="1"/>
  <c r="K14" i="2"/>
  <c r="I22" i="4"/>
  <c r="J20" i="4"/>
  <c r="J20" i="2"/>
  <c r="J25" i="2" s="1"/>
  <c r="J16" i="2"/>
  <c r="K11" i="2"/>
  <c r="G37" i="1"/>
  <c r="G44" i="2"/>
  <c r="I35" i="2"/>
  <c r="I59" i="2"/>
  <c r="I66" i="2"/>
  <c r="I34" i="2"/>
  <c r="I35" i="1"/>
  <c r="I64" i="2"/>
  <c r="I65" i="2"/>
  <c r="H53" i="2"/>
  <c r="F37" i="1"/>
  <c r="F44" i="2"/>
  <c r="I36" i="1"/>
  <c r="K20" i="2"/>
  <c r="F40" i="1"/>
  <c r="F57" i="2"/>
  <c r="H37" i="1"/>
  <c r="H44" i="2"/>
  <c r="H45" i="2" l="1"/>
  <c r="H46" i="2" s="1"/>
  <c r="H38" i="1" s="1"/>
  <c r="F45" i="2"/>
  <c r="F46" i="2"/>
  <c r="J66" i="2"/>
  <c r="J65" i="2"/>
  <c r="J34" i="2"/>
  <c r="J38" i="2" s="1"/>
  <c r="J35" i="1"/>
  <c r="K35" i="1" s="1"/>
  <c r="J64" i="2"/>
  <c r="J35" i="2"/>
  <c r="J59" i="2"/>
  <c r="H43" i="1"/>
  <c r="F43" i="1"/>
  <c r="K16" i="2"/>
  <c r="I38" i="2"/>
  <c r="G45" i="2"/>
  <c r="G43" i="1" s="1"/>
  <c r="G46" i="2"/>
  <c r="G38" i="1" s="1"/>
  <c r="J31" i="2"/>
  <c r="K25" i="2"/>
  <c r="I58" i="2"/>
  <c r="I67" i="2"/>
  <c r="I53" i="2" s="1"/>
  <c r="I49" i="2" s="1"/>
  <c r="I40" i="1" s="1"/>
  <c r="H49" i="2"/>
  <c r="H40" i="1" s="1"/>
  <c r="K35" i="2"/>
  <c r="G57" i="2"/>
  <c r="F61" i="2"/>
  <c r="D35" i="1" l="1"/>
  <c r="Q55" i="1"/>
  <c r="G46" i="1"/>
  <c r="H46" i="1"/>
  <c r="R55" i="1"/>
  <c r="P55" i="1"/>
  <c r="P56" i="1" s="1"/>
  <c r="F46" i="1"/>
  <c r="H44" i="1"/>
  <c r="F44" i="1"/>
  <c r="G44" i="1"/>
  <c r="K34" i="2"/>
  <c r="F38" i="1"/>
  <c r="G61" i="2"/>
  <c r="H57" i="2"/>
  <c r="J36" i="1"/>
  <c r="J40" i="2"/>
  <c r="K31" i="2"/>
  <c r="K38" i="2"/>
  <c r="I40" i="2"/>
  <c r="J67" i="2"/>
  <c r="J53" i="2" s="1"/>
  <c r="J49" i="2" s="1"/>
  <c r="J40" i="1" s="1"/>
  <c r="J58" i="2"/>
  <c r="J44" i="2" l="1"/>
  <c r="J37" i="1"/>
  <c r="D36" i="1"/>
  <c r="K36" i="1"/>
  <c r="H61" i="2"/>
  <c r="I57" i="2"/>
  <c r="I37" i="1"/>
  <c r="I44" i="2"/>
  <c r="K40" i="2"/>
  <c r="D53" i="2"/>
  <c r="D49" i="2" s="1"/>
  <c r="D40" i="1" s="1"/>
  <c r="J5" i="1" s="1"/>
  <c r="Q56" i="1"/>
  <c r="P57" i="1"/>
  <c r="P58" i="1" l="1"/>
  <c r="I61" i="2"/>
  <c r="J57" i="2"/>
  <c r="J61" i="2" s="1"/>
  <c r="I45" i="2"/>
  <c r="I46" i="2" s="1"/>
  <c r="K44" i="2"/>
  <c r="Q57" i="1"/>
  <c r="R56" i="1"/>
  <c r="K37" i="1"/>
  <c r="D37" i="1"/>
  <c r="J45" i="2"/>
  <c r="J43" i="1" s="1"/>
  <c r="J46" i="2" l="1"/>
  <c r="J38" i="1" s="1"/>
  <c r="I43" i="1"/>
  <c r="T55" i="1"/>
  <c r="N40" i="1"/>
  <c r="J46" i="1"/>
  <c r="L45" i="1"/>
  <c r="S55" i="1"/>
  <c r="I46" i="1"/>
  <c r="I44" i="1"/>
  <c r="D43" i="1"/>
  <c r="J44" i="1"/>
  <c r="G50" i="1"/>
  <c r="I38" i="1"/>
  <c r="K45" i="2"/>
  <c r="S56" i="1"/>
  <c r="R57" i="1"/>
  <c r="Q58" i="1"/>
  <c r="Q59" i="1" s="1"/>
  <c r="K46" i="2" l="1"/>
  <c r="S57" i="1"/>
  <c r="T56" i="1"/>
  <c r="T57" i="1" s="1"/>
  <c r="T58" i="1" s="1"/>
  <c r="K46" i="1"/>
  <c r="K44" i="1" s="1"/>
  <c r="M42" i="1"/>
  <c r="M44" i="1" s="1"/>
  <c r="R58" i="1"/>
  <c r="R59" i="1" s="1"/>
  <c r="K38" i="1"/>
  <c r="D38" i="1"/>
  <c r="D50" i="1"/>
  <c r="N41" i="1"/>
  <c r="O40" i="1"/>
  <c r="P40" i="1" l="1"/>
  <c r="O41" i="1"/>
  <c r="T59" i="1"/>
  <c r="S58" i="1"/>
  <c r="S59" i="1" s="1"/>
  <c r="U57" i="1"/>
  <c r="J50" i="1" l="1"/>
  <c r="U58" i="1"/>
  <c r="P41" i="1"/>
  <c r="Q40" i="1"/>
  <c r="Q41" i="1" l="1"/>
  <c r="R40" i="1"/>
  <c r="R41" i="1" s="1"/>
  <c r="S40" i="1" l="1"/>
  <c r="S41" i="1"/>
  <c r="M45" i="1"/>
  <c r="M46" i="1" s="1"/>
</calcChain>
</file>

<file path=xl/sharedStrings.xml><?xml version="1.0" encoding="utf-8"?>
<sst xmlns="http://schemas.openxmlformats.org/spreadsheetml/2006/main" count="298" uniqueCount="196">
  <si>
    <t>Year 1</t>
  </si>
  <si>
    <t>Year 2</t>
  </si>
  <si>
    <t>Year 3</t>
  </si>
  <si>
    <t>Year 4</t>
  </si>
  <si>
    <t>Year 5</t>
  </si>
  <si>
    <t xml:space="preserve">5 yr Growth </t>
  </si>
  <si>
    <t xml:space="preserve">  A/R Outstanding</t>
  </si>
  <si>
    <t>Inventory</t>
  </si>
  <si>
    <t>Total WC</t>
  </si>
  <si>
    <t xml:space="preserve">All Products </t>
  </si>
  <si>
    <t xml:space="preserve"> </t>
  </si>
  <si>
    <t>Location</t>
  </si>
  <si>
    <t xml:space="preserve">Total Funds Requested </t>
  </si>
  <si>
    <t>Other Investment</t>
  </si>
  <si>
    <t>Investment Description</t>
  </si>
  <si>
    <t>Request #</t>
  </si>
  <si>
    <t xml:space="preserve">Financial Summary </t>
  </si>
  <si>
    <t>Identify the key risk factors would could prevent the investment from achieving its objectives</t>
  </si>
  <si>
    <t>Request Amount</t>
  </si>
  <si>
    <t>Currency</t>
  </si>
  <si>
    <t>All Monetary Amounts Expressed in Terms of Thousands of Currency</t>
  </si>
  <si>
    <t xml:space="preserve">Total </t>
  </si>
  <si>
    <t xml:space="preserve">Initial </t>
  </si>
  <si>
    <t>1st Year</t>
  </si>
  <si>
    <t>2nd Year</t>
  </si>
  <si>
    <t>3rd Year</t>
  </si>
  <si>
    <t>4th Year</t>
  </si>
  <si>
    <t>5th Year</t>
  </si>
  <si>
    <t xml:space="preserve">EBITDA </t>
  </si>
  <si>
    <t>Profit After Tax</t>
  </si>
  <si>
    <t>Average</t>
  </si>
  <si>
    <t xml:space="preserve">Profit After Tax </t>
  </si>
  <si>
    <t>EBITDA margin %</t>
  </si>
  <si>
    <t>Earning Summary</t>
  </si>
  <si>
    <t>Operating  Summary</t>
  </si>
  <si>
    <t xml:space="preserve">Volume </t>
  </si>
  <si>
    <t xml:space="preserve">Total Volume </t>
  </si>
  <si>
    <t>Net Margin</t>
  </si>
  <si>
    <t xml:space="preserve">NPV </t>
  </si>
  <si>
    <t xml:space="preserve">Amortization </t>
  </si>
  <si>
    <t>Profit Before Tax</t>
  </si>
  <si>
    <t>Tax Rate</t>
  </si>
  <si>
    <t xml:space="preserve">Cost of Capital </t>
  </si>
  <si>
    <t xml:space="preserve">Taxes </t>
  </si>
  <si>
    <t>Land</t>
  </si>
  <si>
    <t>Buildings</t>
  </si>
  <si>
    <t>Equipment</t>
  </si>
  <si>
    <t>Page 2</t>
  </si>
  <si>
    <t>Page 1</t>
  </si>
  <si>
    <t xml:space="preserve">Approved by </t>
  </si>
  <si>
    <t>Date</t>
  </si>
  <si>
    <t>Recommended by</t>
  </si>
  <si>
    <t xml:space="preserve"> Cash Operating Costs </t>
  </si>
  <si>
    <t>EBITDA ROIC</t>
  </si>
  <si>
    <t>PV of Net Cash Flows</t>
  </si>
  <si>
    <t xml:space="preserve">Total Working Capital Required </t>
  </si>
  <si>
    <t xml:space="preserve">Payback </t>
  </si>
  <si>
    <t xml:space="preserve">Change Working Capital </t>
  </si>
  <si>
    <t>Financial Input Worksheet</t>
  </si>
  <si>
    <t xml:space="preserve">Instructions for Preparing the Capital Investment Request Forms </t>
  </si>
  <si>
    <t xml:space="preserve"> (000s)</t>
  </si>
  <si>
    <t>Operating Summary</t>
  </si>
  <si>
    <t>Total Funds Requested</t>
  </si>
  <si>
    <r>
      <t>·</t>
    </r>
    <r>
      <rPr>
        <sz val="7"/>
        <rFont val="Times New Roman"/>
        <family val="1"/>
      </rPr>
      <t xml:space="preserve">        </t>
    </r>
    <r>
      <rPr>
        <sz val="12"/>
        <rFont val="Times New Roman"/>
        <family val="1"/>
      </rPr>
      <t xml:space="preserve">Enter the Investment Funds requested by asset type by year of investment.   </t>
    </r>
  </si>
  <si>
    <r>
      <t>·</t>
    </r>
    <r>
      <rPr>
        <sz val="7"/>
        <rFont val="Times New Roman"/>
        <family val="1"/>
      </rPr>
      <t xml:space="preserve">        </t>
    </r>
    <r>
      <rPr>
        <sz val="12"/>
        <rFont val="Times New Roman"/>
        <family val="1"/>
      </rPr>
      <t>Don’t enter figures into the working capital section.   Working capital will be calculated from other information on the worksheet</t>
    </r>
  </si>
  <si>
    <r>
      <t>·</t>
    </r>
    <r>
      <rPr>
        <sz val="7"/>
        <rFont val="Times New Roman"/>
        <family val="1"/>
      </rPr>
      <t xml:space="preserve">        </t>
    </r>
    <r>
      <rPr>
        <sz val="12"/>
        <rFont val="Times New Roman"/>
        <family val="1"/>
      </rPr>
      <t>If leases are a significant part of the investment include the purchase value of the lease(s) here. If leases are handled in this manner do not include the lease expense related to the investments in the Operating Summary section</t>
    </r>
  </si>
  <si>
    <t xml:space="preserve">Working Capital </t>
  </si>
  <si>
    <t>How does the Investment support the Businesses Strategic Goals?</t>
  </si>
  <si>
    <t xml:space="preserve">Calculations used </t>
  </si>
  <si>
    <t xml:space="preserve">For Terminal Value </t>
  </si>
  <si>
    <t>5 Year Net Cash Flow</t>
  </si>
  <si>
    <t xml:space="preserve">5 Yr. IRR </t>
  </si>
  <si>
    <t xml:space="preserve">Gross Margin </t>
  </si>
  <si>
    <t xml:space="preserve">Other Income </t>
  </si>
  <si>
    <t>Net Revenues</t>
  </si>
  <si>
    <t>A</t>
  </si>
  <si>
    <t>B</t>
  </si>
  <si>
    <t>C</t>
  </si>
  <si>
    <t>D</t>
  </si>
  <si>
    <t>E</t>
  </si>
  <si>
    <t>F</t>
  </si>
  <si>
    <t xml:space="preserve">Company </t>
  </si>
  <si>
    <t>Life (years)</t>
  </si>
  <si>
    <t>Depreciation Buildings</t>
  </si>
  <si>
    <t>Depreciation Equipment</t>
  </si>
  <si>
    <t>Terminal Value</t>
  </si>
  <si>
    <t>Operating Officer</t>
  </si>
  <si>
    <t xml:space="preserve">Finance Officer </t>
  </si>
  <si>
    <r>
      <t>·</t>
    </r>
    <r>
      <rPr>
        <sz val="7"/>
        <rFont val="Times New Roman"/>
        <family val="1"/>
      </rPr>
      <t xml:space="preserve">        </t>
    </r>
    <r>
      <rPr>
        <b/>
        <sz val="12"/>
        <rFont val="Times New Roman"/>
        <family val="1"/>
      </rPr>
      <t xml:space="preserve">Investment Description:  </t>
    </r>
    <r>
      <rPr>
        <sz val="12"/>
        <rFont val="Times New Roman"/>
        <family val="1"/>
      </rPr>
      <t xml:space="preserve">Describe the assets the funds will be invested in.   (real estate, facilities, equipment, software size, use, capacity, employees)                                                                                                                                                                                                                                                                         </t>
    </r>
    <r>
      <rPr>
        <b/>
        <sz val="12"/>
        <rFont val="Times New Roman"/>
        <family val="1"/>
      </rPr>
      <t xml:space="preserve">How does the Investment support the company's  Strategic Goals?  </t>
    </r>
    <r>
      <rPr>
        <sz val="12"/>
        <rFont val="Times New Roman"/>
        <family val="1"/>
      </rPr>
      <t xml:space="preserve">Provide an assessment of how the commercial feasibility of the investment is consistent with the Company's strategic growth objectives              </t>
    </r>
  </si>
  <si>
    <t xml:space="preserve">·        </t>
  </si>
  <si>
    <t xml:space="preserve">2. The capital investment required for the project </t>
  </si>
  <si>
    <t xml:space="preserve">4. Ongoing operating costs related to the project </t>
  </si>
  <si>
    <t xml:space="preserve">5. Earnings and cash flow </t>
  </si>
  <si>
    <t xml:space="preserve">6. If appropriate, the terminal value of the investment  </t>
  </si>
  <si>
    <t xml:space="preserve">7. Financial valuation measures, including </t>
  </si>
  <si>
    <r>
      <rPr>
        <b/>
        <sz val="12"/>
        <rFont val="Times New Roman"/>
        <family val="1"/>
      </rPr>
      <t xml:space="preserve">      a. Payback in years:</t>
    </r>
    <r>
      <rPr>
        <sz val="12"/>
        <rFont val="Times New Roman"/>
        <family val="1"/>
      </rPr>
      <t xml:space="preserve"> Time it takes to recover the cash invested in the project</t>
    </r>
  </si>
  <si>
    <r>
      <rPr>
        <b/>
        <sz val="12"/>
        <rFont val="Times New Roman"/>
        <family val="1"/>
      </rPr>
      <t xml:space="preserve">      b. Net Present Value:</t>
    </r>
    <r>
      <rPr>
        <sz val="12"/>
        <rFont val="Times New Roman"/>
        <family val="1"/>
      </rPr>
      <t xml:space="preserve"> Expected cash flows discounted at the companies weighted average   </t>
    </r>
  </si>
  <si>
    <t>1. A  description of the project, its strategic or tactical objective(s) and critical risk factors</t>
  </si>
  <si>
    <r>
      <t>·</t>
    </r>
    <r>
      <rPr>
        <sz val="7"/>
        <rFont val="Times New Roman"/>
        <family val="1"/>
      </rPr>
      <t xml:space="preserve">        </t>
    </r>
    <r>
      <rPr>
        <sz val="12"/>
        <rFont val="Times New Roman"/>
        <family val="1"/>
      </rPr>
      <t xml:space="preserve">Fill in the Company and Location making the request and the currency of the funds requested       </t>
    </r>
  </si>
  <si>
    <t xml:space="preserve">  </t>
  </si>
  <si>
    <t>All Monetary Amounts Expressed in Thousands of Currency</t>
  </si>
  <si>
    <t>Description</t>
  </si>
  <si>
    <t xml:space="preserve">Product Description </t>
  </si>
  <si>
    <t>Annual Unit Growth</t>
  </si>
  <si>
    <t>yr 1</t>
  </si>
  <si>
    <t>yr 2</t>
  </si>
  <si>
    <t xml:space="preserve">Initial Investment </t>
  </si>
  <si>
    <t>Year 6 and beyond net cash flows.</t>
  </si>
  <si>
    <t>To be completed when Revenue and COGS are added by Chris</t>
  </si>
  <si>
    <t>TV yr 1</t>
  </si>
  <si>
    <t>TV yr 2</t>
  </si>
  <si>
    <t>TV yr 3</t>
  </si>
  <si>
    <t>TV yr 4</t>
  </si>
  <si>
    <t>TV yr 5</t>
  </si>
  <si>
    <t xml:space="preserve">Present Value  if TV started from year 1 </t>
  </si>
  <si>
    <t>Less PV of TV for years 1-5</t>
  </si>
  <si>
    <t xml:space="preserve">Present Value  of Terminal Value </t>
  </si>
  <si>
    <t xml:space="preserve">Purpose of the Capital Investment Analysis Worksheet </t>
  </si>
  <si>
    <t>Capital Investment Request Form</t>
  </si>
  <si>
    <t xml:space="preserve">  Years</t>
  </si>
  <si>
    <t>Income 1</t>
  </si>
  <si>
    <t>Income 3</t>
  </si>
  <si>
    <t xml:space="preserve"> Cash       Operating   Costs</t>
  </si>
  <si>
    <t>Total Funds Invested</t>
  </si>
  <si>
    <t>Annual Volume Growth %</t>
  </si>
  <si>
    <t>Page 3</t>
  </si>
  <si>
    <t>Gross Margin/Unit</t>
  </si>
  <si>
    <t xml:space="preserve">Volume Increase Due to  Investment </t>
  </si>
  <si>
    <t xml:space="preserve">Volumes: </t>
  </si>
  <si>
    <t xml:space="preserve">Gross Margin:   Product Description </t>
  </si>
  <si>
    <t>Gross Margin per Unit</t>
  </si>
  <si>
    <t xml:space="preserve">Annual Cash Flow </t>
  </si>
  <si>
    <t xml:space="preserve">Cumulative Cash Flow </t>
  </si>
  <si>
    <t>yr 3</t>
  </si>
  <si>
    <t>yr 4</t>
  </si>
  <si>
    <t>yr 5</t>
  </si>
  <si>
    <t xml:space="preserve">For IRR Calculation </t>
  </si>
  <si>
    <t xml:space="preserve">For Payback Calculation </t>
  </si>
  <si>
    <t xml:space="preserve">For Terminnal Value  of Net Present Value Calculation  </t>
  </si>
  <si>
    <t xml:space="preserve">Volume information may be entered in 000s of Units to simplify entry and output </t>
  </si>
  <si>
    <t xml:space="preserve">Enter each Product description in the Product Description field.  There are rows for up to 6 products. Combine similar products if you have more than 6. The units must be the same type.  </t>
  </si>
  <si>
    <t xml:space="preserve">Annual volume can be increased by the same percentage each year by filling in the Annual Volume Growth % column.    </t>
  </si>
  <si>
    <t xml:space="preserve">The Volume Worksheet captures the increased Units sold due to the new Capital Investment is entered.  (Some Capital Investments may not impact sales volume.  In those cases the Volume worksheet need not be used, simply fill in the revenue or cost improvements to complete the worksheet.)  </t>
  </si>
  <si>
    <t xml:space="preserve">Volume After Investment </t>
  </si>
  <si>
    <r>
      <t>·</t>
    </r>
    <r>
      <rPr>
        <sz val="7"/>
        <rFont val="Times New Roman"/>
        <family val="1"/>
      </rPr>
      <t xml:space="preserve">        </t>
    </r>
    <r>
      <rPr>
        <sz val="12"/>
        <rFont val="Times New Roman"/>
        <family val="1"/>
      </rPr>
      <t xml:space="preserve">Enter the average economic lives of the buildings and equipment and Amortizaion of Other Investments made as part of the Capital Investment Request.    </t>
    </r>
  </si>
  <si>
    <r>
      <rPr>
        <b/>
        <sz val="12"/>
        <rFont val="Times New Roman"/>
        <family val="1"/>
      </rPr>
      <t>For Printing or converting to PDF:</t>
    </r>
    <r>
      <rPr>
        <sz val="12"/>
        <rFont val="Times New Roman"/>
        <family val="1"/>
      </rPr>
      <t xml:space="preserve">   Click "File" ,"Print", "Print Entire Workbook" to have all 6 pages delivered to your printer or converted to a PDF.  </t>
    </r>
  </si>
  <si>
    <t xml:space="preserve">   </t>
  </si>
  <si>
    <t>3. Income or reduced costs due to the investment  -  (A summary of expected volume, gross margins, other income or cost savings)</t>
  </si>
  <si>
    <t>Less: (Payables)</t>
  </si>
  <si>
    <r>
      <t>·</t>
    </r>
    <r>
      <rPr>
        <sz val="7"/>
        <rFont val="Times New Roman"/>
        <family val="1"/>
      </rPr>
      <t>      </t>
    </r>
    <r>
      <rPr>
        <sz val="12"/>
        <rFont val="Times New Roman"/>
        <family val="1"/>
      </rPr>
      <t xml:space="preserve"> We have included an approval section if you use this form as part of your capital spending approval process. </t>
    </r>
  </si>
  <si>
    <t xml:space="preserve">To Set Different Terminal Value Adjust the Annual Number Below </t>
  </si>
  <si>
    <r>
      <t>·</t>
    </r>
    <r>
      <rPr>
        <sz val="7"/>
        <rFont val="Times New Roman"/>
        <family val="1"/>
      </rPr>
      <t xml:space="preserve">        </t>
    </r>
    <r>
      <rPr>
        <b/>
        <sz val="12"/>
        <rFont val="Times New Roman"/>
        <family val="1"/>
      </rPr>
      <t>NPV</t>
    </r>
    <r>
      <rPr>
        <sz val="12"/>
        <rFont val="Times New Roman"/>
        <family val="1"/>
      </rPr>
      <t xml:space="preserve"> is calculated on 5 years of cash flows using the cost of capital entered on page 2 of the Request Form and a Terminal Value calculated using the 5th year cash flow discounted in perpetuity.   Note the TV can be adjusted manually on the worksheet.  The</t>
    </r>
    <r>
      <rPr>
        <b/>
        <sz val="12"/>
        <rFont val="Times New Roman"/>
        <family val="1"/>
      </rPr>
      <t xml:space="preserve"> 5 Yr.</t>
    </r>
    <r>
      <rPr>
        <sz val="12"/>
        <rFont val="Times New Roman"/>
        <family val="1"/>
      </rPr>
      <t xml:space="preserve"> </t>
    </r>
    <r>
      <rPr>
        <b/>
        <sz val="12"/>
        <rFont val="Times New Roman"/>
        <family val="1"/>
      </rPr>
      <t>IRR</t>
    </r>
    <r>
      <rPr>
        <sz val="12"/>
        <rFont val="Times New Roman"/>
        <family val="1"/>
      </rPr>
      <t xml:space="preserve"> is automatically calculated and</t>
    </r>
    <r>
      <rPr>
        <b/>
        <sz val="12"/>
        <rFont val="Times New Roman"/>
        <family val="1"/>
      </rPr>
      <t xml:space="preserve"> Does Not </t>
    </r>
    <r>
      <rPr>
        <sz val="12"/>
        <rFont val="Times New Roman"/>
        <family val="1"/>
      </rPr>
      <t xml:space="preserve">include the Terminal Value .  </t>
    </r>
    <r>
      <rPr>
        <b/>
        <sz val="12"/>
        <rFont val="Times New Roman"/>
        <family val="1"/>
      </rPr>
      <t xml:space="preserve"> Payback</t>
    </r>
    <r>
      <rPr>
        <sz val="12"/>
        <rFont val="Times New Roman"/>
        <family val="1"/>
      </rPr>
      <t xml:space="preserve"> is the number of years it takes for the cumulative net cash flows (not discounted) to become positive. </t>
    </r>
  </si>
  <si>
    <r>
      <t>·</t>
    </r>
    <r>
      <rPr>
        <sz val="7"/>
        <rFont val="Times New Roman"/>
        <family val="1"/>
      </rPr>
      <t xml:space="preserve">        </t>
    </r>
    <r>
      <rPr>
        <b/>
        <sz val="12"/>
        <rFont val="Times New Roman"/>
        <family val="1"/>
      </rPr>
      <t>Identify the key risk factors that could prevent the investment from achieving its objectives.</t>
    </r>
    <r>
      <rPr>
        <sz val="12"/>
        <rFont val="Times New Roman"/>
        <family val="1"/>
      </rPr>
      <t xml:space="preserve">  Ie.  Industry, new business, country, credit, environmental, green field project, personnel, technology, etc.                                    </t>
    </r>
  </si>
  <si>
    <r>
      <t>·</t>
    </r>
    <r>
      <rPr>
        <sz val="7"/>
        <rFont val="Times New Roman"/>
        <family val="1"/>
      </rPr>
      <t xml:space="preserve">        </t>
    </r>
    <r>
      <rPr>
        <sz val="12"/>
        <rFont val="Times New Roman"/>
        <family val="1"/>
      </rPr>
      <t>Fill in the 1st year increasae in working capital, the  tax rate and the company's  cost of capital.  These figures are used to calculate financial and return measures in the worksheet.</t>
    </r>
  </si>
  <si>
    <r>
      <t>·</t>
    </r>
    <r>
      <rPr>
        <sz val="7"/>
        <rFont val="Times New Roman"/>
        <family val="1"/>
      </rPr>
      <t xml:space="preserve">        </t>
    </r>
    <r>
      <rPr>
        <sz val="12"/>
        <rFont val="Times New Roman"/>
        <family val="1"/>
      </rPr>
      <t>Enter the product unit (Cases MT, cwt, bushels, etc), products and volumes in 000s in the top section of the Operating Summary.</t>
    </r>
  </si>
  <si>
    <r>
      <t>·</t>
    </r>
    <r>
      <rPr>
        <sz val="7"/>
        <rFont val="Times New Roman"/>
        <family val="1"/>
      </rPr>
      <t xml:space="preserve">        </t>
    </r>
    <r>
      <rPr>
        <sz val="12"/>
        <rFont val="Times New Roman"/>
        <family val="1"/>
      </rPr>
      <t xml:space="preserve">If applicable, enter the sales price per unit for each product and the product cost per unit in the Price per Unit and Product Cost per Unit sections (include the all in delivered costs in the product cost per unit amount.  </t>
    </r>
  </si>
  <si>
    <r>
      <t>·</t>
    </r>
    <r>
      <rPr>
        <sz val="7"/>
        <rFont val="Times New Roman"/>
        <family val="1"/>
      </rPr>
      <t xml:space="preserve">        </t>
    </r>
    <r>
      <rPr>
        <sz val="12"/>
        <rFont val="Times New Roman"/>
        <family val="1"/>
      </rPr>
      <t>Enter all cash costs in the Cash Operating costs section of the worksheet.</t>
    </r>
  </si>
  <si>
    <t xml:space="preserve">Instructions for Preparing the                                                                                        Capital Investment Analysis Forms </t>
  </si>
  <si>
    <t>Income 2</t>
  </si>
  <si>
    <t xml:space="preserve">Your Company Name </t>
  </si>
  <si>
    <t xml:space="preserve">Location/Division Submitting Request </t>
  </si>
  <si>
    <t xml:space="preserve">Describe the Investment here </t>
  </si>
  <si>
    <t xml:space="preserve">Details on how the Investment supports your business goals here </t>
  </si>
  <si>
    <t>USD</t>
  </si>
  <si>
    <r>
      <rPr>
        <b/>
        <sz val="12"/>
        <rFont val="Times New Roman"/>
        <family val="1"/>
      </rPr>
      <t xml:space="preserve">      c.  Internal Rate of Return:</t>
    </r>
    <r>
      <rPr>
        <sz val="12"/>
        <rFont val="Times New Roman"/>
        <family val="1"/>
      </rPr>
      <t xml:space="preserve">  Investment return rate is based on the  cash flows of years 1-5.                   </t>
    </r>
  </si>
  <si>
    <t xml:space="preserve">         (Excludes Terminal Value) </t>
  </si>
  <si>
    <t xml:space="preserve">           cost of capital  (Includes Terminal Value) </t>
  </si>
  <si>
    <r>
      <rPr>
        <b/>
        <sz val="12"/>
        <rFont val="Times New Roman"/>
        <family val="1"/>
      </rPr>
      <t>Note:</t>
    </r>
    <r>
      <rPr>
        <sz val="12"/>
        <rFont val="Times New Roman"/>
        <family val="1"/>
      </rPr>
      <t xml:space="preserve"> Terminal Value is automatically calculated using the company's cost of capital and year 5 cash flows as a perpetuity.  You can adjust the terminal value manually on the Capital Investment Request tab in field L-46.  </t>
    </r>
  </si>
  <si>
    <r>
      <rPr>
        <b/>
        <sz val="12"/>
        <rFont val="Times New Roman"/>
        <family val="1"/>
      </rPr>
      <t xml:space="preserve"> For Printing or converting to PDF:</t>
    </r>
    <r>
      <rPr>
        <sz val="12"/>
        <rFont val="Times New Roman"/>
        <family val="1"/>
      </rPr>
      <t xml:space="preserve">   Click "File" ,"Print", "Print Entire Workbook" to have all 6 pages delivered to your printer or converted to a PDF.  </t>
    </r>
  </si>
  <si>
    <t>What could go wrong here and how can it be prevented</t>
  </si>
  <si>
    <t>The purpose of the Capital Investment Analysis Worksheet is to describe the key attributes of a proposed capital project; including:</t>
  </si>
  <si>
    <t>Tab 1. Capital Investment Request Form</t>
  </si>
  <si>
    <t xml:space="preserve">Tab 3. Volume Worksheet </t>
  </si>
  <si>
    <r>
      <t>Tab 2.  Financial Input Worksheet</t>
    </r>
    <r>
      <rPr>
        <b/>
        <sz val="12"/>
        <rFont val="Times New Roman"/>
        <family val="1"/>
      </rPr>
      <t xml:space="preserve"> </t>
    </r>
  </si>
  <si>
    <t xml:space="preserve">Note:   Unit of Measure on All Products  Must be the Same </t>
  </si>
  <si>
    <r>
      <t xml:space="preserve">  Volumes in Year 2-5 may be Adjusted Manually if the Annually Growth Rate                                                                    (column D) is </t>
    </r>
    <r>
      <rPr>
        <b/>
        <u/>
        <sz val="12"/>
        <color rgb="FFFF0000"/>
        <rFont val="Arial"/>
        <family val="2"/>
      </rPr>
      <t xml:space="preserve">not </t>
    </r>
    <r>
      <rPr>
        <b/>
        <sz val="12"/>
        <color rgb="FFFF0000"/>
        <rFont val="Arial"/>
        <family val="2"/>
      </rPr>
      <t xml:space="preserve">Consistent </t>
    </r>
  </si>
  <si>
    <t>Consider entering the appropiate information in 000s of Units to simplify the Output</t>
  </si>
  <si>
    <t xml:space="preserve">Enter information into light tan boxes (color below)  on each worksheet.  </t>
  </si>
  <si>
    <t>Per Unit</t>
  </si>
  <si>
    <t>Variab le Cash Cost 1</t>
  </si>
  <si>
    <t>Variable Cash Cost 2</t>
  </si>
  <si>
    <t xml:space="preserve">Fixed Cash Costs </t>
  </si>
  <si>
    <t xml:space="preserve">Fixed Amount </t>
  </si>
  <si>
    <t>Base Year/per unit</t>
  </si>
  <si>
    <r>
      <t>·</t>
    </r>
    <r>
      <rPr>
        <sz val="7"/>
        <rFont val="Times New Roman"/>
        <family val="1"/>
      </rPr>
      <t xml:space="preserve">        </t>
    </r>
    <r>
      <rPr>
        <sz val="12"/>
        <rFont val="Times New Roman"/>
        <family val="1"/>
      </rPr>
      <t>Enter the pre investment average outstanding</t>
    </r>
    <r>
      <rPr>
        <b/>
        <u/>
        <sz val="12"/>
        <rFont val="Times New Roman"/>
        <family val="1"/>
      </rPr>
      <t xml:space="preserve"> per unit </t>
    </r>
    <r>
      <rPr>
        <sz val="12"/>
        <rFont val="Times New Roman"/>
        <family val="1"/>
      </rPr>
      <t xml:space="preserve">balances for receivables, payables (negative)  and inventory. These figures will be used to calculate working capital needs    </t>
    </r>
  </si>
  <si>
    <t>A Professional Community of Member-Scholars, Companies and Trusted Advisors committed to the development of Chief Financial Officers</t>
  </si>
  <si>
    <t>CFO.University is a source for practical, executive-level financial insight to make you a world-class Chief Financial Officer.</t>
  </si>
  <si>
    <t>Know what strengths to leverage and where to shore up your weaknesses by taking our CFO Readiness Assessment.  Become a more valuable CFO</t>
  </si>
  <si>
    <t>Through our focused framework we will accelerate your career as a Chief Financial Officer utilizing the four pillars of Accounting, Finance, Treasury and Leadership. Your understanding of these fundamental pillars will equip you with the foundation, language and resources to take your professional skills to the next level.</t>
  </si>
  <si>
    <t>We feature hands-on, resource-rich, learning opportunities, prepared by experts.  Our course-structure allows you to overcome your challenges and provides a prompt payback on your investment.    Sample our Newsletter, The Balanced Digest</t>
  </si>
  <si>
    <t xml:space="preserve">Read the Purpose Sheet and Instructions Sheet tabs and Click on the "1. Capital Investment Request" tab to begin using the Tool </t>
  </si>
  <si>
    <t xml:space="preserve">About this Tool </t>
  </si>
  <si>
    <t>Capital Investment Analysis Request Form</t>
  </si>
  <si>
    <r>
      <t xml:space="preserve">This </t>
    </r>
    <r>
      <rPr>
        <b/>
        <u/>
        <sz val="12"/>
        <color theme="1"/>
        <rFont val="Roboto"/>
      </rPr>
      <t>Capital Investment Analysis Request Form</t>
    </r>
    <r>
      <rPr>
        <b/>
        <sz val="12"/>
        <color theme="1"/>
        <rFont val="Roboto"/>
      </rPr>
      <t xml:space="preserve"> is used to evaluate the merits of capital projects.  It provides you with a common template that can be easily amended to reflect your capital spending policy.    </t>
    </r>
  </si>
  <si>
    <t xml:space="preserve">In addition to being easy to fit  into your specific capital spending policies it standarizes investment analysis so the same financial hurdles are measured for each project </t>
  </si>
  <si>
    <r>
      <t>Go to  the "</t>
    </r>
    <r>
      <rPr>
        <b/>
        <u/>
        <sz val="11"/>
        <color theme="1"/>
        <rFont val="Roboto"/>
      </rPr>
      <t xml:space="preserve">Purpose Sheet  </t>
    </r>
    <r>
      <rPr>
        <b/>
        <sz val="11"/>
        <color theme="1"/>
        <rFont val="Roboto"/>
      </rPr>
      <t xml:space="preserve">" tab for more on how to fit this into our capital planning process and the </t>
    </r>
    <r>
      <rPr>
        <b/>
        <u/>
        <sz val="11"/>
        <color theme="1"/>
        <rFont val="Roboto"/>
      </rPr>
      <t>"Instruction Sheet</t>
    </r>
    <r>
      <rPr>
        <b/>
        <sz val="11"/>
        <color theme="1"/>
        <rFont val="Roboto"/>
      </rPr>
      <t xml:space="preserve">" when you have a project to apply this model 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</si>
</sst>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quot;$&quot;* #,##0.0_);_(&quot;$&quot;* \(#,##0.0\);_(&quot;$&quot;* &quot;-&quot;??_);_(@_)"/>
    <numFmt numFmtId="168" formatCode="_(&quot;$&quot;* #,##0_);_(&quot;$&quot;* \(#,##0\);_(&quot;$&quot;* &quot;-&quot;??_);_(@_)"/>
    <numFmt numFmtId="169" formatCode="[$USD]\ #,##0.00"/>
    <numFmt numFmtId="170" formatCode="0.000"/>
    <numFmt numFmtId="171" formatCode="0.0"/>
  </numFmts>
  <fonts count="54">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8"/>
      <name val="Arial"/>
      <family val="2"/>
    </font>
    <font>
      <sz val="9"/>
      <name val="Arial"/>
      <family val="2"/>
    </font>
    <font>
      <b/>
      <sz val="11"/>
      <name val="Arial"/>
      <family val="2"/>
    </font>
    <font>
      <sz val="9"/>
      <name val="Arial"/>
      <family val="2"/>
    </font>
    <font>
      <sz val="10"/>
      <name val="Arial"/>
      <family val="2"/>
    </font>
    <font>
      <b/>
      <sz val="9"/>
      <name val="Arial"/>
      <family val="2"/>
    </font>
    <font>
      <b/>
      <sz val="8"/>
      <name val="Arial"/>
      <family val="2"/>
    </font>
    <font>
      <b/>
      <sz val="14"/>
      <name val="Times New Roman"/>
      <family val="1"/>
    </font>
    <font>
      <sz val="12"/>
      <name val="Times New Roman"/>
      <family val="1"/>
    </font>
    <font>
      <b/>
      <u/>
      <sz val="12"/>
      <name val="Times New Roman"/>
      <family val="1"/>
    </font>
    <font>
      <sz val="12"/>
      <name val="Symbol"/>
      <family val="1"/>
      <charset val="2"/>
    </font>
    <font>
      <sz val="7"/>
      <name val="Times New Roman"/>
      <family val="1"/>
    </font>
    <font>
      <b/>
      <sz val="12"/>
      <name val="Times New Roman"/>
      <family val="1"/>
    </font>
    <font>
      <b/>
      <sz val="12"/>
      <name val="Arial"/>
      <family val="2"/>
    </font>
    <font>
      <b/>
      <sz val="10"/>
      <color theme="0"/>
      <name val="Arial"/>
      <family val="2"/>
    </font>
    <font>
      <sz val="10"/>
      <color theme="0"/>
      <name val="Arial"/>
      <family val="2"/>
    </font>
    <font>
      <b/>
      <sz val="8"/>
      <color theme="0"/>
      <name val="Arial"/>
      <family val="2"/>
    </font>
    <font>
      <b/>
      <sz val="16"/>
      <color theme="0"/>
      <name val="Arial Condensed Bold"/>
      <family val="2"/>
    </font>
    <font>
      <b/>
      <sz val="11"/>
      <color theme="0"/>
      <name val="Arial"/>
      <family val="2"/>
    </font>
    <font>
      <b/>
      <i/>
      <sz val="8"/>
      <color theme="0"/>
      <name val="Arial"/>
      <family val="2"/>
    </font>
    <font>
      <b/>
      <sz val="9"/>
      <color theme="0"/>
      <name val="Arial"/>
      <family val="2"/>
    </font>
    <font>
      <b/>
      <i/>
      <sz val="9"/>
      <color theme="0"/>
      <name val="Arial"/>
      <family val="2"/>
    </font>
    <font>
      <b/>
      <sz val="14"/>
      <color theme="0"/>
      <name val="Arial Condensed Bold"/>
      <family val="2"/>
    </font>
    <font>
      <b/>
      <sz val="12"/>
      <color theme="0"/>
      <name val="Arial Condensed Bold"/>
      <family val="2"/>
    </font>
    <font>
      <sz val="6"/>
      <color theme="0"/>
      <name val="Arial"/>
      <family val="2"/>
    </font>
    <font>
      <sz val="10"/>
      <color theme="0"/>
      <name val="Times New Roman"/>
      <family val="1"/>
    </font>
    <font>
      <sz val="6"/>
      <color theme="0"/>
      <name val="Antique Olv (W1)"/>
      <family val="2"/>
    </font>
    <font>
      <sz val="11"/>
      <name val="Arial"/>
      <family val="2"/>
    </font>
    <font>
      <b/>
      <sz val="12"/>
      <color theme="0"/>
      <name val="Arial"/>
      <family val="2"/>
    </font>
    <font>
      <b/>
      <sz val="14"/>
      <color theme="0"/>
      <name val="Arial"/>
      <family val="2"/>
    </font>
    <font>
      <b/>
      <sz val="10"/>
      <color rgb="FF375D4C"/>
      <name val="Arial"/>
      <family val="2"/>
    </font>
    <font>
      <sz val="10"/>
      <color rgb="FF375D4C"/>
      <name val="Arial"/>
      <family val="2"/>
    </font>
    <font>
      <b/>
      <sz val="9"/>
      <color rgb="FF375D4C"/>
      <name val="Arial"/>
      <family val="2"/>
    </font>
    <font>
      <b/>
      <sz val="12"/>
      <color rgb="FFFF0000"/>
      <name val="Arial"/>
      <family val="2"/>
    </font>
    <font>
      <b/>
      <u/>
      <sz val="12"/>
      <color rgb="FFFF0000"/>
      <name val="Arial"/>
      <family val="2"/>
    </font>
    <font>
      <b/>
      <sz val="12"/>
      <name val="Roboto"/>
    </font>
    <font>
      <sz val="12"/>
      <color theme="1"/>
      <name val="Roboto "/>
    </font>
    <font>
      <sz val="12"/>
      <color theme="1"/>
      <name val="Calibri"/>
      <family val="2"/>
      <scheme val="minor"/>
    </font>
    <font>
      <sz val="11"/>
      <color theme="1"/>
      <name val="Roboto "/>
    </font>
    <font>
      <b/>
      <sz val="12"/>
      <color theme="0"/>
      <name val="Roboto "/>
    </font>
    <font>
      <b/>
      <sz val="14"/>
      <color theme="1"/>
      <name val="Calibri"/>
      <family val="2"/>
      <scheme val="minor"/>
    </font>
    <font>
      <b/>
      <sz val="14"/>
      <name val="Roboto"/>
    </font>
    <font>
      <b/>
      <sz val="12"/>
      <color theme="1"/>
      <name val="Roboto"/>
    </font>
    <font>
      <b/>
      <u/>
      <sz val="12"/>
      <color theme="1"/>
      <name val="Roboto"/>
    </font>
    <font>
      <b/>
      <sz val="12"/>
      <color theme="1"/>
      <name val="Roboto "/>
    </font>
    <font>
      <b/>
      <u/>
      <sz val="18"/>
      <color theme="0"/>
      <name val="Roboto"/>
    </font>
    <font>
      <b/>
      <sz val="11"/>
      <color theme="1"/>
      <name val="Roboto"/>
    </font>
    <font>
      <b/>
      <u/>
      <sz val="11"/>
      <color theme="1"/>
      <name val="Roboto"/>
    </font>
  </fonts>
  <fills count="9">
    <fill>
      <patternFill patternType="none"/>
    </fill>
    <fill>
      <patternFill patternType="gray125"/>
    </fill>
    <fill>
      <patternFill patternType="solid">
        <fgColor theme="0"/>
        <bgColor indexed="64"/>
      </patternFill>
    </fill>
    <fill>
      <patternFill patternType="solid">
        <fgColor rgb="FF6B301E"/>
        <bgColor indexed="64"/>
      </patternFill>
    </fill>
    <fill>
      <patternFill patternType="solid">
        <fgColor rgb="FF375D4C"/>
        <bgColor indexed="64"/>
      </patternFill>
    </fill>
    <fill>
      <patternFill patternType="solid">
        <fgColor rgb="FFEBC27D"/>
        <bgColor indexed="64"/>
      </patternFill>
    </fill>
    <fill>
      <patternFill patternType="solid">
        <fgColor rgb="FFF4E6D1"/>
        <bgColor indexed="64"/>
      </patternFill>
    </fill>
    <fill>
      <patternFill patternType="solid">
        <fgColor rgb="FF92D050"/>
        <bgColor indexed="64"/>
      </patternFill>
    </fill>
    <fill>
      <patternFill patternType="solid">
        <fgColor theme="0" tint="-0.14999847407452621"/>
        <bgColor indexed="64"/>
      </patternFill>
    </fill>
  </fills>
  <borders count="84">
    <border>
      <left/>
      <right/>
      <top/>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style="medium">
        <color auto="1"/>
      </left>
      <right/>
      <top style="thin">
        <color auto="1"/>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style="medium">
        <color auto="1"/>
      </right>
      <top/>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style="medium">
        <color auto="1"/>
      </left>
      <right/>
      <top style="thin">
        <color auto="1"/>
      </top>
      <bottom style="double">
        <color auto="1"/>
      </bottom>
      <diagonal/>
    </border>
    <border>
      <left/>
      <right/>
      <top style="thin">
        <color auto="1"/>
      </top>
      <bottom style="double">
        <color auto="1"/>
      </bottom>
      <diagonal/>
    </border>
    <border>
      <left style="thick">
        <color rgb="FFF4E6D1"/>
      </left>
      <right/>
      <top style="thick">
        <color rgb="FFF4E6D1"/>
      </top>
      <bottom style="thick">
        <color rgb="FFF4E6D1"/>
      </bottom>
      <diagonal/>
    </border>
    <border>
      <left/>
      <right style="thick">
        <color rgb="FFF4E6D1"/>
      </right>
      <top style="thick">
        <color rgb="FFF4E6D1"/>
      </top>
      <bottom style="thick">
        <color rgb="FFF4E6D1"/>
      </bottom>
      <diagonal/>
    </border>
    <border>
      <left style="medium">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medium">
        <color auto="1"/>
      </bottom>
      <diagonal/>
    </border>
    <border>
      <left/>
      <right/>
      <top style="thick">
        <color rgb="FFF4E6D1"/>
      </top>
      <bottom style="thick">
        <color rgb="FFF4E6D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auto="1"/>
      </right>
      <top/>
      <bottom/>
      <diagonal/>
    </border>
    <border>
      <left style="thin">
        <color auto="1"/>
      </left>
      <right style="thick">
        <color auto="1"/>
      </right>
      <top/>
      <bottom/>
      <diagonal/>
    </border>
    <border>
      <left style="thick">
        <color auto="1"/>
      </left>
      <right/>
      <top/>
      <bottom style="thin">
        <color auto="1"/>
      </bottom>
      <diagonal/>
    </border>
    <border>
      <left style="thin">
        <color auto="1"/>
      </left>
      <right style="thick">
        <color auto="1"/>
      </right>
      <top/>
      <bottom style="thin">
        <color auto="1"/>
      </bottom>
      <diagonal/>
    </border>
    <border>
      <left style="thick">
        <color auto="1"/>
      </left>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thin">
        <color auto="1"/>
      </bottom>
      <diagonal/>
    </border>
    <border>
      <left style="medium">
        <color auto="1"/>
      </left>
      <right/>
      <top/>
      <bottom style="medium">
        <color rgb="FF375D4C"/>
      </bottom>
      <diagonal/>
    </border>
    <border>
      <left/>
      <right/>
      <top/>
      <bottom style="medium">
        <color rgb="FF375D4C"/>
      </bottom>
      <diagonal/>
    </border>
    <border>
      <left/>
      <right style="medium">
        <color auto="1"/>
      </right>
      <top/>
      <bottom style="medium">
        <color rgb="FF375D4C"/>
      </bottom>
      <diagonal/>
    </border>
    <border>
      <left/>
      <right style="medium">
        <color auto="1"/>
      </right>
      <top style="thin">
        <color auto="1"/>
      </top>
      <bottom style="double">
        <color auto="1"/>
      </bottom>
      <diagonal/>
    </border>
    <border>
      <left style="thick">
        <color auto="1"/>
      </left>
      <right style="thick">
        <color rgb="FFF4E6D1"/>
      </right>
      <top style="thick">
        <color rgb="FFF4E6D1"/>
      </top>
      <bottom style="thick">
        <color auto="1"/>
      </bottom>
      <diagonal/>
    </border>
    <border>
      <left style="thick">
        <color rgb="FFF4E6D1"/>
      </left>
      <right style="thick">
        <color rgb="FFF4E6D1"/>
      </right>
      <top style="thick">
        <color rgb="FFF4E6D1"/>
      </top>
      <bottom style="thick">
        <color auto="1"/>
      </bottom>
      <diagonal/>
    </border>
    <border>
      <left style="thick">
        <color rgb="FFF4E6D1"/>
      </left>
      <right style="thick">
        <color auto="1"/>
      </right>
      <top style="thick">
        <color rgb="FFF4E6D1"/>
      </top>
      <bottom style="thick">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bottom style="thin">
        <color auto="1"/>
      </bottom>
      <diagonal/>
    </border>
    <border>
      <left style="thin">
        <color auto="1"/>
      </left>
      <right style="thin">
        <color auto="1"/>
      </right>
      <top style="thin">
        <color auto="1"/>
      </top>
      <bottom/>
      <diagonal/>
    </border>
    <border>
      <left/>
      <right style="medium">
        <color auto="1"/>
      </right>
      <top style="thin">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thick">
        <color rgb="FF375D4C"/>
      </bottom>
      <diagonal/>
    </border>
    <border>
      <left style="medium">
        <color indexed="64"/>
      </left>
      <right style="medium">
        <color indexed="64"/>
      </right>
      <top style="thick">
        <color rgb="FF375D4C"/>
      </top>
      <bottom/>
      <diagonal/>
    </border>
  </borders>
  <cellStyleXfs count="9">
    <xf numFmtId="0" fontId="0" fillId="0" borderId="0"/>
    <xf numFmtId="43" fontId="3" fillId="0" borderId="0" applyFont="0" applyFill="0" applyBorder="0" applyAlignment="0" applyProtection="0"/>
    <xf numFmtId="44" fontId="3" fillId="0" borderId="0" applyFont="0" applyFill="0" applyBorder="0" applyAlignment="0" applyProtection="0"/>
    <xf numFmtId="0" fontId="10" fillId="0" borderId="0"/>
    <xf numFmtId="9" fontId="3" fillId="0" borderId="0" applyFont="0" applyFill="0" applyBorder="0" applyAlignment="0" applyProtection="0"/>
    <xf numFmtId="0" fontId="2" fillId="0" borderId="0"/>
    <xf numFmtId="0" fontId="2" fillId="0" borderId="0"/>
    <xf numFmtId="0" fontId="1" fillId="0" borderId="0"/>
    <xf numFmtId="0" fontId="1" fillId="0" borderId="0"/>
  </cellStyleXfs>
  <cellXfs count="492">
    <xf numFmtId="0" fontId="0" fillId="0" borderId="0" xfId="0"/>
    <xf numFmtId="0" fontId="0" fillId="0" borderId="0" xfId="0" applyAlignment="1">
      <alignment horizontal="center"/>
    </xf>
    <xf numFmtId="0" fontId="0" fillId="2" borderId="0" xfId="0" applyFill="1"/>
    <xf numFmtId="0" fontId="0" fillId="2" borderId="0" xfId="0" applyFill="1" applyAlignment="1">
      <alignment vertical="top"/>
    </xf>
    <xf numFmtId="0" fontId="0" fillId="5" borderId="4" xfId="0" applyFill="1" applyBorder="1"/>
    <xf numFmtId="0" fontId="0" fillId="5" borderId="5" xfId="0" applyFill="1" applyBorder="1"/>
    <xf numFmtId="0" fontId="0" fillId="5" borderId="29" xfId="0" applyFill="1" applyBorder="1"/>
    <xf numFmtId="0" fontId="0" fillId="5" borderId="6" xfId="0" applyFill="1" applyBorder="1"/>
    <xf numFmtId="0" fontId="13" fillId="5" borderId="0" xfId="0" applyFont="1" applyFill="1" applyBorder="1" applyAlignment="1">
      <alignment horizontal="center" wrapText="1"/>
    </xf>
    <xf numFmtId="0" fontId="0" fillId="5" borderId="7" xfId="0" applyFill="1" applyBorder="1"/>
    <xf numFmtId="0" fontId="14" fillId="5" borderId="0" xfId="0" applyFont="1" applyFill="1" applyBorder="1" applyAlignment="1">
      <alignment wrapText="1"/>
    </xf>
    <xf numFmtId="0" fontId="0" fillId="5" borderId="8" xfId="0" applyFill="1" applyBorder="1"/>
    <xf numFmtId="0" fontId="0" fillId="5" borderId="10" xfId="0" applyFill="1" applyBorder="1"/>
    <xf numFmtId="0" fontId="0" fillId="6" borderId="6" xfId="0" applyFill="1" applyBorder="1"/>
    <xf numFmtId="0" fontId="0" fillId="6" borderId="7" xfId="0" applyFill="1" applyBorder="1"/>
    <xf numFmtId="0" fontId="14" fillId="6" borderId="0" xfId="0" applyFont="1" applyFill="1" applyBorder="1" applyAlignment="1">
      <alignment wrapText="1"/>
    </xf>
    <xf numFmtId="0" fontId="14" fillId="6" borderId="0" xfId="0" applyFont="1" applyFill="1" applyBorder="1" applyAlignment="1">
      <alignment horizontal="left" wrapText="1"/>
    </xf>
    <xf numFmtId="0" fontId="14" fillId="6" borderId="0" xfId="0" applyFont="1" applyFill="1" applyBorder="1" applyAlignment="1">
      <alignment horizontal="left" vertical="center" wrapText="1"/>
    </xf>
    <xf numFmtId="0" fontId="0" fillId="6" borderId="7" xfId="0" applyFill="1" applyBorder="1" applyAlignment="1">
      <alignment vertical="top"/>
    </xf>
    <xf numFmtId="0" fontId="0" fillId="6" borderId="8" xfId="0" applyFill="1" applyBorder="1"/>
    <xf numFmtId="0" fontId="0" fillId="6" borderId="9" xfId="0" applyFill="1" applyBorder="1" applyAlignment="1">
      <alignment wrapText="1"/>
    </xf>
    <xf numFmtId="0" fontId="0" fillId="6" borderId="10" xfId="0" applyFill="1" applyBorder="1"/>
    <xf numFmtId="0" fontId="0" fillId="2" borderId="0" xfId="0" applyFill="1" applyBorder="1"/>
    <xf numFmtId="168" fontId="6" fillId="2" borderId="0" xfId="2" applyNumberFormat="1" applyFont="1" applyFill="1" applyBorder="1" applyAlignment="1">
      <alignment horizontal="center"/>
    </xf>
    <xf numFmtId="166" fontId="5" fillId="2" borderId="0" xfId="0" applyNumberFormat="1" applyFont="1" applyFill="1" applyBorder="1" applyAlignment="1">
      <alignment horizontal="center"/>
    </xf>
    <xf numFmtId="165" fontId="6" fillId="2" borderId="0" xfId="1" applyNumberFormat="1" applyFont="1" applyFill="1"/>
    <xf numFmtId="0" fontId="5" fillId="2" borderId="12" xfId="0" applyFont="1" applyFill="1" applyBorder="1" applyAlignment="1">
      <alignment horizontal="center"/>
    </xf>
    <xf numFmtId="168" fontId="5" fillId="2" borderId="0" xfId="2" applyNumberFormat="1" applyFont="1" applyFill="1"/>
    <xf numFmtId="0" fontId="12" fillId="2" borderId="0" xfId="0" applyFont="1" applyFill="1"/>
    <xf numFmtId="168" fontId="6" fillId="2" borderId="0" xfId="2" applyNumberFormat="1" applyFont="1" applyFill="1"/>
    <xf numFmtId="168" fontId="6" fillId="2" borderId="37" xfId="0" applyNumberFormat="1" applyFont="1" applyFill="1" applyBorder="1"/>
    <xf numFmtId="165" fontId="5" fillId="2" borderId="0" xfId="1" applyNumberFormat="1" applyFont="1" applyFill="1" applyBorder="1" applyAlignment="1">
      <alignment horizontal="center"/>
    </xf>
    <xf numFmtId="165" fontId="0" fillId="2" borderId="0" xfId="0" applyNumberFormat="1" applyFill="1"/>
    <xf numFmtId="0" fontId="10" fillId="2" borderId="0" xfId="0" applyFont="1" applyFill="1"/>
    <xf numFmtId="0" fontId="0" fillId="2" borderId="0" xfId="0" applyFill="1" applyAlignment="1">
      <alignment horizontal="center"/>
    </xf>
    <xf numFmtId="165" fontId="0" fillId="2" borderId="0" xfId="1" applyNumberFormat="1" applyFont="1" applyFill="1"/>
    <xf numFmtId="0" fontId="13" fillId="5" borderId="0" xfId="0" applyFont="1" applyFill="1" applyBorder="1" applyAlignment="1">
      <alignment horizontal="center" vertical="center" wrapText="1"/>
    </xf>
    <xf numFmtId="0" fontId="14" fillId="5" borderId="0" xfId="0" applyFont="1" applyFill="1" applyBorder="1" applyAlignment="1">
      <alignment horizontal="center" wrapText="1"/>
    </xf>
    <xf numFmtId="0" fontId="15" fillId="6" borderId="0" xfId="0" applyFont="1" applyFill="1" applyBorder="1" applyAlignment="1">
      <alignment wrapText="1"/>
    </xf>
    <xf numFmtId="0" fontId="16" fillId="6" borderId="0" xfId="0" applyFont="1" applyFill="1" applyBorder="1" applyAlignment="1">
      <alignment wrapText="1"/>
    </xf>
    <xf numFmtId="0" fontId="18" fillId="6" borderId="0" xfId="0" applyFont="1" applyFill="1" applyBorder="1" applyAlignment="1">
      <alignment wrapText="1"/>
    </xf>
    <xf numFmtId="0" fontId="0" fillId="5" borderId="0" xfId="0" applyFill="1" applyBorder="1"/>
    <xf numFmtId="0" fontId="4" fillId="5" borderId="0" xfId="0" applyFont="1" applyFill="1" applyBorder="1" applyAlignment="1">
      <alignment horizontal="right"/>
    </xf>
    <xf numFmtId="0" fontId="10" fillId="5" borderId="0" xfId="0" applyFont="1" applyFill="1" applyBorder="1"/>
    <xf numFmtId="0" fontId="8" fillId="5" borderId="2" xfId="0" applyFont="1" applyFill="1" applyBorder="1"/>
    <xf numFmtId="0" fontId="0" fillId="5" borderId="3" xfId="0" applyFill="1" applyBorder="1"/>
    <xf numFmtId="0" fontId="4" fillId="5" borderId="3" xfId="0" applyFont="1" applyFill="1" applyBorder="1"/>
    <xf numFmtId="0" fontId="0" fillId="5" borderId="19" xfId="0" applyFill="1" applyBorder="1"/>
    <xf numFmtId="0" fontId="8" fillId="5" borderId="2" xfId="0" applyFont="1" applyFill="1" applyBorder="1" applyAlignment="1"/>
    <xf numFmtId="0" fontId="0" fillId="5" borderId="3" xfId="0" applyFill="1" applyBorder="1" applyAlignment="1"/>
    <xf numFmtId="0" fontId="0" fillId="5" borderId="2" xfId="0" applyFill="1" applyBorder="1"/>
    <xf numFmtId="0" fontId="0" fillId="5" borderId="30" xfId="0" applyFill="1" applyBorder="1"/>
    <xf numFmtId="0" fontId="5" fillId="5" borderId="3" xfId="0" applyFont="1" applyFill="1" applyBorder="1" applyAlignment="1">
      <alignment horizontal="center"/>
    </xf>
    <xf numFmtId="0" fontId="5" fillId="5" borderId="19" xfId="0" applyFont="1" applyFill="1" applyBorder="1" applyAlignment="1">
      <alignment horizontal="center"/>
    </xf>
    <xf numFmtId="0" fontId="4" fillId="5" borderId="4" xfId="0" applyFont="1" applyFill="1" applyBorder="1" applyAlignment="1">
      <alignment horizontal="center" vertical="top"/>
    </xf>
    <xf numFmtId="0" fontId="6" fillId="5" borderId="5" xfId="0" applyFont="1" applyFill="1" applyBorder="1" applyAlignment="1">
      <alignment horizontal="right" vertical="top"/>
    </xf>
    <xf numFmtId="165" fontId="5" fillId="5" borderId="31" xfId="1" applyNumberFormat="1" applyFont="1" applyFill="1" applyBorder="1" applyAlignment="1">
      <alignment horizontal="center"/>
    </xf>
    <xf numFmtId="168" fontId="5" fillId="5" borderId="31" xfId="2" applyNumberFormat="1" applyFont="1" applyFill="1" applyBorder="1" applyAlignment="1">
      <alignment horizontal="center"/>
    </xf>
    <xf numFmtId="165" fontId="5" fillId="5" borderId="13" xfId="1" applyNumberFormat="1" applyFont="1" applyFill="1" applyBorder="1" applyAlignment="1">
      <alignment horizontal="center"/>
    </xf>
    <xf numFmtId="0" fontId="5" fillId="5" borderId="0" xfId="0" applyFont="1" applyFill="1" applyBorder="1" applyAlignment="1">
      <alignment horizontal="right"/>
    </xf>
    <xf numFmtId="168" fontId="5" fillId="5" borderId="32" xfId="2" applyNumberFormat="1" applyFont="1" applyFill="1" applyBorder="1" applyAlignment="1">
      <alignment horizontal="center"/>
    </xf>
    <xf numFmtId="168" fontId="5" fillId="5" borderId="14" xfId="2" applyNumberFormat="1" applyFont="1" applyFill="1" applyBorder="1" applyAlignment="1">
      <alignment horizontal="center"/>
    </xf>
    <xf numFmtId="0" fontId="6" fillId="5" borderId="0" xfId="0" applyFont="1" applyFill="1" applyBorder="1" applyAlignment="1">
      <alignment horizontal="right"/>
    </xf>
    <xf numFmtId="168" fontId="6" fillId="5" borderId="32" xfId="2" applyNumberFormat="1" applyFont="1" applyFill="1" applyBorder="1" applyAlignment="1">
      <alignment horizontal="center"/>
    </xf>
    <xf numFmtId="168" fontId="6" fillId="5" borderId="14" xfId="2" applyNumberFormat="1" applyFont="1" applyFill="1" applyBorder="1" applyAlignment="1">
      <alignment horizontal="center"/>
    </xf>
    <xf numFmtId="0" fontId="12" fillId="5" borderId="9" xfId="0" applyFont="1" applyFill="1" applyBorder="1" applyAlignment="1">
      <alignment horizontal="right"/>
    </xf>
    <xf numFmtId="168" fontId="12" fillId="5" borderId="35" xfId="2" applyNumberFormat="1" applyFont="1" applyFill="1" applyBorder="1" applyAlignment="1">
      <alignment horizontal="center"/>
    </xf>
    <xf numFmtId="168" fontId="12" fillId="5" borderId="14" xfId="2" applyNumberFormat="1" applyFont="1" applyFill="1" applyBorder="1" applyAlignment="1">
      <alignment horizontal="center"/>
    </xf>
    <xf numFmtId="168" fontId="5" fillId="5" borderId="13" xfId="2" applyNumberFormat="1" applyFont="1" applyFill="1" applyBorder="1" applyAlignment="1">
      <alignment horizontal="center"/>
    </xf>
    <xf numFmtId="168" fontId="12" fillId="5" borderId="32" xfId="2" applyNumberFormat="1" applyFont="1" applyFill="1" applyBorder="1" applyAlignment="1">
      <alignment horizontal="center"/>
    </xf>
    <xf numFmtId="0" fontId="0" fillId="5" borderId="9" xfId="0" applyFill="1" applyBorder="1"/>
    <xf numFmtId="168" fontId="5" fillId="5" borderId="35" xfId="2" applyNumberFormat="1" applyFont="1" applyFill="1" applyBorder="1" applyAlignment="1">
      <alignment horizontal="center"/>
    </xf>
    <xf numFmtId="168" fontId="5" fillId="5" borderId="15" xfId="2" applyNumberFormat="1" applyFont="1" applyFill="1" applyBorder="1" applyAlignment="1">
      <alignment horizontal="center"/>
    </xf>
    <xf numFmtId="168" fontId="5" fillId="5" borderId="10" xfId="2" applyNumberFormat="1" applyFont="1" applyFill="1" applyBorder="1" applyAlignment="1">
      <alignment horizontal="center"/>
    </xf>
    <xf numFmtId="165" fontId="5" fillId="5" borderId="0" xfId="1" applyNumberFormat="1" applyFont="1" applyFill="1" applyBorder="1" applyAlignment="1">
      <alignment horizontal="center"/>
    </xf>
    <xf numFmtId="165" fontId="5" fillId="5" borderId="7" xfId="1" applyNumberFormat="1" applyFont="1" applyFill="1" applyBorder="1" applyAlignment="1">
      <alignment horizontal="center"/>
    </xf>
    <xf numFmtId="0" fontId="0" fillId="5" borderId="0" xfId="0" applyFill="1"/>
    <xf numFmtId="165" fontId="5" fillId="5" borderId="9" xfId="1" applyNumberFormat="1" applyFont="1" applyFill="1" applyBorder="1" applyAlignment="1">
      <alignment horizontal="center"/>
    </xf>
    <xf numFmtId="165" fontId="5" fillId="5" borderId="10" xfId="1" applyNumberFormat="1" applyFont="1" applyFill="1" applyBorder="1" applyAlignment="1">
      <alignment horizontal="center"/>
    </xf>
    <xf numFmtId="0" fontId="5" fillId="5" borderId="6" xfId="0" applyFont="1" applyFill="1" applyBorder="1"/>
    <xf numFmtId="0" fontId="0" fillId="6" borderId="0" xfId="0" applyFill="1"/>
    <xf numFmtId="0" fontId="0" fillId="5" borderId="34" xfId="0" applyFill="1" applyBorder="1"/>
    <xf numFmtId="0" fontId="6" fillId="2" borderId="0" xfId="0" applyFont="1" applyFill="1" applyBorder="1" applyAlignment="1">
      <alignment wrapText="1"/>
    </xf>
    <xf numFmtId="168" fontId="5" fillId="2" borderId="0" xfId="2" applyNumberFormat="1" applyFont="1" applyFill="1" applyBorder="1" applyAlignment="1">
      <alignment horizontal="center"/>
    </xf>
    <xf numFmtId="0" fontId="0" fillId="3" borderId="0" xfId="0" applyFill="1" applyBorder="1"/>
    <xf numFmtId="0" fontId="11" fillId="5" borderId="6" xfId="0" applyFont="1" applyFill="1" applyBorder="1" applyAlignment="1">
      <alignment horizontal="center" vertical="top"/>
    </xf>
    <xf numFmtId="165" fontId="5" fillId="5" borderId="32" xfId="1" applyNumberFormat="1" applyFont="1" applyFill="1" applyBorder="1" applyAlignment="1">
      <alignment horizontal="center"/>
    </xf>
    <xf numFmtId="0" fontId="4" fillId="5" borderId="6" xfId="0" applyFont="1" applyFill="1" applyBorder="1" applyAlignment="1">
      <alignment horizontal="center" vertical="top"/>
    </xf>
    <xf numFmtId="0" fontId="11" fillId="5" borderId="30" xfId="0" applyFont="1" applyFill="1" applyBorder="1" applyAlignment="1">
      <alignment horizontal="right" vertical="top"/>
    </xf>
    <xf numFmtId="165" fontId="12" fillId="5" borderId="33" xfId="1" applyNumberFormat="1" applyFont="1" applyFill="1" applyBorder="1" applyAlignment="1">
      <alignment horizontal="center"/>
    </xf>
    <xf numFmtId="165" fontId="5" fillId="5" borderId="19" xfId="1" applyNumberFormat="1" applyFont="1" applyFill="1" applyBorder="1" applyAlignment="1">
      <alignment horizontal="center"/>
    </xf>
    <xf numFmtId="0" fontId="4" fillId="5" borderId="0" xfId="0" applyFont="1" applyFill="1" applyBorder="1" applyAlignment="1">
      <alignment horizontal="right" vertical="top"/>
    </xf>
    <xf numFmtId="165" fontId="12" fillId="5" borderId="22" xfId="1" applyNumberFormat="1" applyFont="1" applyFill="1" applyBorder="1" applyAlignment="1">
      <alignment horizontal="center"/>
    </xf>
    <xf numFmtId="165" fontId="12" fillId="5" borderId="32" xfId="1" applyNumberFormat="1" applyFont="1" applyFill="1" applyBorder="1" applyAlignment="1">
      <alignment horizontal="center"/>
    </xf>
    <xf numFmtId="168" fontId="5" fillId="5" borderId="7" xfId="2" applyNumberFormat="1" applyFont="1" applyFill="1" applyBorder="1" applyAlignment="1">
      <alignment horizontal="center"/>
    </xf>
    <xf numFmtId="0" fontId="11" fillId="5" borderId="3" xfId="0" applyFont="1" applyFill="1" applyBorder="1" applyAlignment="1">
      <alignment horizontal="center" vertical="top"/>
    </xf>
    <xf numFmtId="168" fontId="12" fillId="5" borderId="33" xfId="2" applyNumberFormat="1" applyFont="1" applyFill="1" applyBorder="1" applyAlignment="1">
      <alignment horizontal="center"/>
    </xf>
    <xf numFmtId="168" fontId="5" fillId="5" borderId="19" xfId="2" applyNumberFormat="1" applyFont="1" applyFill="1" applyBorder="1" applyAlignment="1">
      <alignment horizontal="center"/>
    </xf>
    <xf numFmtId="165" fontId="0" fillId="5" borderId="7" xfId="1" applyNumberFormat="1" applyFont="1" applyFill="1" applyBorder="1" applyAlignment="1">
      <alignment horizontal="center"/>
    </xf>
    <xf numFmtId="0" fontId="11" fillId="5" borderId="3" xfId="0" applyFont="1" applyFill="1" applyBorder="1" applyAlignment="1">
      <alignment vertical="top"/>
    </xf>
    <xf numFmtId="167" fontId="5" fillId="5" borderId="19" xfId="2" applyNumberFormat="1" applyFont="1" applyFill="1" applyBorder="1" applyAlignment="1">
      <alignment horizontal="center"/>
    </xf>
    <xf numFmtId="0" fontId="9" fillId="5" borderId="0" xfId="0" applyFont="1" applyFill="1" applyBorder="1" applyAlignment="1">
      <alignment horizontal="right" vertical="top"/>
    </xf>
    <xf numFmtId="0" fontId="0" fillId="5" borderId="2" xfId="0" applyFill="1" applyBorder="1" applyAlignment="1">
      <alignment horizontal="left"/>
    </xf>
    <xf numFmtId="165" fontId="5" fillId="5" borderId="33" xfId="1" applyNumberFormat="1" applyFont="1" applyFill="1" applyBorder="1" applyAlignment="1">
      <alignment horizontal="center"/>
    </xf>
    <xf numFmtId="0" fontId="11" fillId="5" borderId="3" xfId="0" applyFont="1" applyFill="1" applyBorder="1" applyAlignment="1">
      <alignment horizontal="right"/>
    </xf>
    <xf numFmtId="165" fontId="11" fillId="5" borderId="33" xfId="1" applyNumberFormat="1" applyFont="1" applyFill="1" applyBorder="1" applyAlignment="1">
      <alignment horizontal="center"/>
    </xf>
    <xf numFmtId="165" fontId="6" fillId="5" borderId="19" xfId="1" applyNumberFormat="1" applyFont="1" applyFill="1" applyBorder="1" applyAlignment="1">
      <alignment horizontal="center"/>
    </xf>
    <xf numFmtId="0" fontId="9" fillId="5" borderId="0" xfId="0" applyFont="1" applyFill="1" applyBorder="1" applyAlignment="1">
      <alignment horizontal="right"/>
    </xf>
    <xf numFmtId="165" fontId="5" fillId="5" borderId="32" xfId="1" applyNumberFormat="1" applyFont="1" applyFill="1" applyBorder="1" applyAlignment="1"/>
    <xf numFmtId="168" fontId="5" fillId="5" borderId="18" xfId="2" applyNumberFormat="1" applyFont="1" applyFill="1" applyBorder="1" applyAlignment="1">
      <alignment horizontal="center"/>
    </xf>
    <xf numFmtId="0" fontId="4" fillId="5" borderId="2" xfId="0" applyFont="1" applyFill="1" applyBorder="1"/>
    <xf numFmtId="0" fontId="4" fillId="5" borderId="6" xfId="0" applyFont="1" applyFill="1" applyBorder="1"/>
    <xf numFmtId="0" fontId="11" fillId="5" borderId="0" xfId="0" applyFont="1" applyFill="1" applyBorder="1" applyAlignment="1">
      <alignment horizontal="right"/>
    </xf>
    <xf numFmtId="0" fontId="5" fillId="5" borderId="33" xfId="0" applyFont="1" applyFill="1" applyBorder="1" applyAlignment="1">
      <alignment horizontal="center"/>
    </xf>
    <xf numFmtId="165" fontId="7" fillId="5" borderId="19" xfId="1" applyNumberFormat="1" applyFont="1" applyFill="1" applyBorder="1" applyAlignment="1">
      <alignment horizontal="center"/>
    </xf>
    <xf numFmtId="165" fontId="6" fillId="5" borderId="35" xfId="1" applyNumberFormat="1" applyFont="1" applyFill="1" applyBorder="1" applyAlignment="1">
      <alignment horizontal="center"/>
    </xf>
    <xf numFmtId="168" fontId="5" fillId="5" borderId="33" xfId="2" applyNumberFormat="1" applyFont="1" applyFill="1" applyBorder="1" applyAlignment="1">
      <alignment horizontal="center"/>
    </xf>
    <xf numFmtId="168" fontId="5" fillId="5" borderId="36" xfId="2" applyNumberFormat="1" applyFont="1" applyFill="1" applyBorder="1" applyAlignment="1">
      <alignment horizontal="center"/>
    </xf>
    <xf numFmtId="165" fontId="7" fillId="5" borderId="13" xfId="1" applyNumberFormat="1" applyFont="1" applyFill="1" applyBorder="1" applyAlignment="1">
      <alignment horizontal="center"/>
    </xf>
    <xf numFmtId="168" fontId="5" fillId="5" borderId="1" xfId="2" applyNumberFormat="1" applyFont="1" applyFill="1" applyBorder="1" applyAlignment="1">
      <alignment horizontal="center"/>
    </xf>
    <xf numFmtId="165" fontId="7" fillId="5" borderId="14" xfId="1" applyNumberFormat="1" applyFont="1" applyFill="1" applyBorder="1" applyAlignment="1">
      <alignment horizontal="center"/>
    </xf>
    <xf numFmtId="165" fontId="0" fillId="5" borderId="14" xfId="1" applyNumberFormat="1" applyFont="1" applyFill="1" applyBorder="1" applyAlignment="1">
      <alignment horizontal="center"/>
    </xf>
    <xf numFmtId="165" fontId="5" fillId="5" borderId="14" xfId="1" applyNumberFormat="1" applyFont="1" applyFill="1" applyBorder="1" applyAlignment="1">
      <alignment horizontal="center"/>
    </xf>
    <xf numFmtId="0" fontId="5" fillId="5" borderId="14" xfId="0" applyFont="1" applyFill="1" applyBorder="1" applyAlignment="1">
      <alignment horizontal="center"/>
    </xf>
    <xf numFmtId="0" fontId="9" fillId="5" borderId="6" xfId="0" applyFont="1" applyFill="1" applyBorder="1" applyAlignment="1">
      <alignment horizontal="right"/>
    </xf>
    <xf numFmtId="44" fontId="5" fillId="5" borderId="32" xfId="2" applyFont="1" applyFill="1" applyBorder="1"/>
    <xf numFmtId="44" fontId="5" fillId="5" borderId="1" xfId="2" applyFont="1" applyFill="1" applyBorder="1"/>
    <xf numFmtId="44" fontId="5" fillId="5" borderId="14" xfId="2" applyFont="1" applyFill="1" applyBorder="1" applyAlignment="1">
      <alignment horizontal="center"/>
    </xf>
    <xf numFmtId="168" fontId="0" fillId="5" borderId="32" xfId="2" applyNumberFormat="1" applyFont="1" applyFill="1" applyBorder="1" applyAlignment="1">
      <alignment horizontal="center"/>
    </xf>
    <xf numFmtId="9" fontId="6" fillId="5" borderId="7" xfId="4" applyFont="1" applyFill="1" applyBorder="1" applyAlignment="1">
      <alignment horizontal="center"/>
    </xf>
    <xf numFmtId="0" fontId="9" fillId="5" borderId="9" xfId="0" applyFont="1" applyFill="1" applyBorder="1" applyAlignment="1">
      <alignment horizontal="right"/>
    </xf>
    <xf numFmtId="168" fontId="0" fillId="5" borderId="35" xfId="2" applyNumberFormat="1" applyFont="1" applyFill="1" applyBorder="1" applyAlignment="1">
      <alignment horizontal="center"/>
    </xf>
    <xf numFmtId="9" fontId="5" fillId="5" borderId="35" xfId="4" applyFont="1" applyFill="1" applyBorder="1" applyAlignment="1">
      <alignment horizontal="center"/>
    </xf>
    <xf numFmtId="9" fontId="6" fillId="5" borderId="10" xfId="4" applyFont="1" applyFill="1" applyBorder="1" applyAlignment="1">
      <alignment horizontal="center"/>
    </xf>
    <xf numFmtId="0" fontId="7" fillId="5" borderId="0" xfId="0" applyFont="1" applyFill="1" applyBorder="1" applyAlignment="1">
      <alignment horizontal="right"/>
    </xf>
    <xf numFmtId="0" fontId="7" fillId="5" borderId="9" xfId="0" applyFont="1" applyFill="1" applyBorder="1"/>
    <xf numFmtId="165" fontId="5" fillId="5" borderId="29" xfId="1" applyNumberFormat="1" applyFont="1" applyFill="1" applyBorder="1" applyAlignment="1">
      <alignment horizontal="center"/>
    </xf>
    <xf numFmtId="0" fontId="4" fillId="5" borderId="5" xfId="0" applyFont="1" applyFill="1" applyBorder="1" applyAlignment="1">
      <alignment horizontal="right" vertical="top"/>
    </xf>
    <xf numFmtId="165" fontId="12" fillId="5" borderId="29" xfId="1" applyNumberFormat="1" applyFont="1" applyFill="1" applyBorder="1" applyAlignment="1">
      <alignment horizontal="center"/>
    </xf>
    <xf numFmtId="3" fontId="5" fillId="5" borderId="32" xfId="2" applyNumberFormat="1" applyFont="1" applyFill="1" applyBorder="1" applyAlignment="1">
      <alignment horizontal="right"/>
    </xf>
    <xf numFmtId="3" fontId="5" fillId="5" borderId="7" xfId="2" applyNumberFormat="1" applyFont="1" applyFill="1" applyBorder="1" applyAlignment="1">
      <alignment horizontal="right"/>
    </xf>
    <xf numFmtId="37" fontId="5" fillId="5" borderId="32" xfId="2" applyNumberFormat="1" applyFont="1" applyFill="1" applyBorder="1" applyAlignment="1">
      <alignment horizontal="right"/>
    </xf>
    <xf numFmtId="165" fontId="5" fillId="5" borderId="21" xfId="1" applyNumberFormat="1" applyFont="1" applyFill="1" applyBorder="1" applyAlignment="1">
      <alignment horizontal="center"/>
    </xf>
    <xf numFmtId="37" fontId="6" fillId="5" borderId="32" xfId="2" applyNumberFormat="1" applyFont="1" applyFill="1" applyBorder="1" applyAlignment="1">
      <alignment horizontal="right"/>
    </xf>
    <xf numFmtId="0" fontId="0" fillId="5" borderId="32" xfId="0" applyFill="1" applyBorder="1"/>
    <xf numFmtId="0" fontId="21" fillId="3" borderId="4" xfId="0" applyFont="1" applyFill="1" applyBorder="1"/>
    <xf numFmtId="0" fontId="21" fillId="3" borderId="5" xfId="0" applyFont="1" applyFill="1" applyBorder="1"/>
    <xf numFmtId="0" fontId="22" fillId="3" borderId="29" xfId="0" applyFont="1" applyFill="1" applyBorder="1" applyAlignment="1">
      <alignment horizontal="right" vertical="top"/>
    </xf>
    <xf numFmtId="0" fontId="23" fillId="3" borderId="6" xfId="0" applyFont="1" applyFill="1" applyBorder="1"/>
    <xf numFmtId="0" fontId="21" fillId="3" borderId="0" xfId="0" applyFont="1" applyFill="1" applyBorder="1"/>
    <xf numFmtId="0" fontId="21" fillId="3" borderId="7" xfId="0" applyFont="1" applyFill="1" applyBorder="1"/>
    <xf numFmtId="0" fontId="21" fillId="3" borderId="0" xfId="0" applyFont="1" applyFill="1" applyBorder="1" applyAlignment="1">
      <alignment horizontal="right"/>
    </xf>
    <xf numFmtId="0" fontId="21" fillId="3" borderId="6" xfId="0" applyFont="1" applyFill="1" applyBorder="1"/>
    <xf numFmtId="0" fontId="21" fillId="3" borderId="10" xfId="0" applyFont="1" applyFill="1" applyBorder="1"/>
    <xf numFmtId="0" fontId="20" fillId="3" borderId="4" xfId="0" applyFont="1" applyFill="1" applyBorder="1"/>
    <xf numFmtId="0" fontId="20" fillId="3" borderId="5" xfId="0" applyFont="1" applyFill="1" applyBorder="1"/>
    <xf numFmtId="0" fontId="20" fillId="3" borderId="0" xfId="0" applyFont="1" applyFill="1" applyBorder="1"/>
    <xf numFmtId="0" fontId="20" fillId="3" borderId="7" xfId="0" applyFont="1" applyFill="1" applyBorder="1"/>
    <xf numFmtId="0" fontId="20" fillId="3" borderId="0" xfId="0" applyFont="1" applyFill="1" applyBorder="1" applyAlignment="1">
      <alignment horizontal="right"/>
    </xf>
    <xf numFmtId="0" fontId="20" fillId="3" borderId="6" xfId="0" applyFont="1" applyFill="1" applyBorder="1"/>
    <xf numFmtId="0" fontId="22" fillId="3" borderId="0" xfId="0" applyFont="1" applyFill="1" applyBorder="1"/>
    <xf numFmtId="0" fontId="20" fillId="3" borderId="8" xfId="0" applyFont="1" applyFill="1" applyBorder="1"/>
    <xf numFmtId="0" fontId="20" fillId="3" borderId="10" xfId="0" applyFont="1" applyFill="1" applyBorder="1"/>
    <xf numFmtId="0" fontId="24" fillId="3" borderId="0" xfId="0" applyFont="1" applyFill="1" applyBorder="1" applyAlignment="1">
      <alignment horizontal="right" vertical="center"/>
    </xf>
    <xf numFmtId="0" fontId="24" fillId="3" borderId="0" xfId="0" applyFont="1" applyFill="1" applyBorder="1" applyAlignment="1">
      <alignment horizontal="right"/>
    </xf>
    <xf numFmtId="0" fontId="24" fillId="3" borderId="6" xfId="0" applyFont="1" applyFill="1" applyBorder="1"/>
    <xf numFmtId="0" fontId="28" fillId="3" borderId="5" xfId="0" applyFont="1" applyFill="1" applyBorder="1"/>
    <xf numFmtId="0" fontId="23" fillId="3" borderId="0" xfId="0" applyFont="1" applyFill="1" applyBorder="1"/>
    <xf numFmtId="0" fontId="29" fillId="3" borderId="6" xfId="0" applyFont="1" applyFill="1" applyBorder="1"/>
    <xf numFmtId="0" fontId="30" fillId="3" borderId="0" xfId="0" applyFont="1" applyFill="1" applyBorder="1" applyAlignment="1">
      <alignment horizontal="right"/>
    </xf>
    <xf numFmtId="0" fontId="31" fillId="3" borderId="6" xfId="0" applyFont="1" applyFill="1" applyBorder="1"/>
    <xf numFmtId="0" fontId="21" fillId="3" borderId="0" xfId="0" applyFont="1" applyFill="1" applyBorder="1" applyAlignment="1">
      <alignment horizontal="left"/>
    </xf>
    <xf numFmtId="0" fontId="32" fillId="3" borderId="8" xfId="0" applyFont="1" applyFill="1" applyBorder="1"/>
    <xf numFmtId="3" fontId="0" fillId="2" borderId="0" xfId="0" applyNumberFormat="1" applyFill="1"/>
    <xf numFmtId="1" fontId="0" fillId="2" borderId="0" xfId="0" applyNumberFormat="1" applyFill="1"/>
    <xf numFmtId="9" fontId="0" fillId="2" borderId="0" xfId="4" applyFont="1" applyFill="1"/>
    <xf numFmtId="0" fontId="33" fillId="5" borderId="32" xfId="0" applyFont="1" applyFill="1" applyBorder="1"/>
    <xf numFmtId="3" fontId="33" fillId="5" borderId="32" xfId="0" applyNumberFormat="1" applyFont="1" applyFill="1" applyBorder="1"/>
    <xf numFmtId="0" fontId="33" fillId="5" borderId="22" xfId="0" applyFont="1" applyFill="1" applyBorder="1"/>
    <xf numFmtId="3" fontId="33" fillId="5" borderId="32" xfId="0" applyNumberFormat="1" applyFont="1" applyFill="1" applyBorder="1" applyAlignment="1">
      <alignment horizontal="center"/>
    </xf>
    <xf numFmtId="9" fontId="8" fillId="5" borderId="32" xfId="4" applyFont="1" applyFill="1" applyBorder="1"/>
    <xf numFmtId="0" fontId="33" fillId="5" borderId="28" xfId="0" applyFont="1" applyFill="1" applyBorder="1"/>
    <xf numFmtId="3" fontId="33" fillId="5" borderId="42" xfId="0" applyNumberFormat="1" applyFont="1" applyFill="1" applyBorder="1"/>
    <xf numFmtId="3" fontId="8" fillId="5" borderId="42" xfId="4" applyNumberFormat="1" applyFont="1" applyFill="1" applyBorder="1"/>
    <xf numFmtId="0" fontId="33" fillId="5" borderId="38" xfId="0" applyFont="1" applyFill="1" applyBorder="1"/>
    <xf numFmtId="3" fontId="8" fillId="5" borderId="38" xfId="4" applyNumberFormat="1" applyFont="1" applyFill="1" applyBorder="1"/>
    <xf numFmtId="0" fontId="11" fillId="5" borderId="4" xfId="0" applyFont="1" applyFill="1" applyBorder="1"/>
    <xf numFmtId="165" fontId="0" fillId="5" borderId="29" xfId="1" applyNumberFormat="1" applyFont="1" applyFill="1" applyBorder="1" applyAlignment="1">
      <alignment horizontal="center"/>
    </xf>
    <xf numFmtId="37" fontId="5" fillId="5" borderId="14" xfId="2" applyNumberFormat="1" applyFont="1" applyFill="1" applyBorder="1" applyAlignment="1">
      <alignment horizontal="right"/>
    </xf>
    <xf numFmtId="0" fontId="20" fillId="3" borderId="45" xfId="0" applyFont="1" applyFill="1" applyBorder="1"/>
    <xf numFmtId="0" fontId="20" fillId="3" borderId="46" xfId="0" applyFont="1" applyFill="1" applyBorder="1"/>
    <xf numFmtId="0" fontId="0" fillId="3" borderId="48" xfId="0" applyFill="1" applyBorder="1"/>
    <xf numFmtId="0" fontId="0" fillId="3" borderId="49" xfId="0" applyFill="1" applyBorder="1"/>
    <xf numFmtId="0" fontId="20" fillId="3" borderId="48" xfId="0" applyFont="1" applyFill="1" applyBorder="1"/>
    <xf numFmtId="0" fontId="20" fillId="3" borderId="49" xfId="0" applyFont="1" applyFill="1" applyBorder="1"/>
    <xf numFmtId="9" fontId="8" fillId="5" borderId="51" xfId="4" applyFont="1" applyFill="1" applyBorder="1"/>
    <xf numFmtId="0" fontId="8" fillId="5" borderId="48" xfId="0" applyFont="1" applyFill="1" applyBorder="1"/>
    <xf numFmtId="3" fontId="33" fillId="5" borderId="51" xfId="0" applyNumberFormat="1" applyFont="1" applyFill="1" applyBorder="1"/>
    <xf numFmtId="0" fontId="8" fillId="5" borderId="52" xfId="0" applyFont="1" applyFill="1" applyBorder="1"/>
    <xf numFmtId="3" fontId="8" fillId="5" borderId="53" xfId="4" applyNumberFormat="1" applyFont="1" applyFill="1" applyBorder="1"/>
    <xf numFmtId="0" fontId="8" fillId="5" borderId="54" xfId="0" applyFont="1" applyFill="1" applyBorder="1"/>
    <xf numFmtId="9" fontId="8" fillId="5" borderId="55" xfId="4" applyFont="1" applyFill="1" applyBorder="1"/>
    <xf numFmtId="0" fontId="0" fillId="5" borderId="48" xfId="0" applyFill="1" applyBorder="1"/>
    <xf numFmtId="0" fontId="0" fillId="5" borderId="49" xfId="0" applyFill="1" applyBorder="1"/>
    <xf numFmtId="0" fontId="4" fillId="5" borderId="56" xfId="0" applyFont="1" applyFill="1" applyBorder="1"/>
    <xf numFmtId="0" fontId="0" fillId="5" borderId="57" xfId="0" applyFill="1" applyBorder="1"/>
    <xf numFmtId="9" fontId="4" fillId="5" borderId="57" xfId="4" applyFont="1" applyFill="1" applyBorder="1" applyAlignment="1">
      <alignment horizontal="center"/>
    </xf>
    <xf numFmtId="0" fontId="0" fillId="5" borderId="58" xfId="0" applyFill="1" applyBorder="1"/>
    <xf numFmtId="0" fontId="26" fillId="3" borderId="47" xfId="0" applyFont="1" applyFill="1" applyBorder="1" applyAlignment="1">
      <alignment horizontal="right" vertical="top"/>
    </xf>
    <xf numFmtId="0" fontId="11" fillId="5" borderId="62" xfId="0" applyFont="1" applyFill="1" applyBorder="1" applyAlignment="1">
      <alignment horizontal="center" vertical="top"/>
    </xf>
    <xf numFmtId="165" fontId="12" fillId="5" borderId="63" xfId="1" applyNumberFormat="1" applyFont="1" applyFill="1" applyBorder="1" applyAlignment="1">
      <alignment horizontal="center" wrapText="1"/>
    </xf>
    <xf numFmtId="0" fontId="12" fillId="5" borderId="3" xfId="0" applyFont="1" applyFill="1" applyBorder="1" applyAlignment="1">
      <alignment horizontal="center"/>
    </xf>
    <xf numFmtId="0" fontId="12" fillId="5" borderId="19" xfId="0" applyFont="1" applyFill="1" applyBorder="1" applyAlignment="1">
      <alignment horizontal="center"/>
    </xf>
    <xf numFmtId="168" fontId="12" fillId="5" borderId="33" xfId="1" applyNumberFormat="1" applyFont="1" applyFill="1" applyBorder="1" applyAlignment="1">
      <alignment horizontal="center"/>
    </xf>
    <xf numFmtId="168" fontId="5" fillId="5" borderId="32" xfId="1" applyNumberFormat="1" applyFont="1" applyFill="1" applyBorder="1" applyAlignment="1">
      <alignment horizontal="center"/>
    </xf>
    <xf numFmtId="168" fontId="5" fillId="5" borderId="14" xfId="2" applyNumberFormat="1" applyFont="1" applyFill="1" applyBorder="1" applyAlignment="1">
      <alignment horizontal="center" wrapText="1"/>
    </xf>
    <xf numFmtId="168" fontId="5" fillId="5" borderId="64" xfId="2" applyNumberFormat="1" applyFont="1" applyFill="1" applyBorder="1" applyAlignment="1">
      <alignment horizontal="center"/>
    </xf>
    <xf numFmtId="168" fontId="12" fillId="5" borderId="59" xfId="2" applyNumberFormat="1" applyFont="1" applyFill="1" applyBorder="1" applyAlignment="1">
      <alignment horizontal="center"/>
    </xf>
    <xf numFmtId="168" fontId="5" fillId="5" borderId="59" xfId="2" applyNumberFormat="1" applyFont="1" applyFill="1" applyBorder="1" applyAlignment="1">
      <alignment horizontal="center"/>
    </xf>
    <xf numFmtId="0" fontId="0" fillId="2" borderId="0" xfId="0" applyFill="1" applyAlignment="1">
      <alignment horizontal="right"/>
    </xf>
    <xf numFmtId="0" fontId="10" fillId="2" borderId="0" xfId="0" applyFont="1" applyFill="1" applyAlignment="1">
      <alignment horizontal="right"/>
    </xf>
    <xf numFmtId="0" fontId="10" fillId="2" borderId="0" xfId="0" applyFont="1" applyFill="1" applyAlignment="1">
      <alignment horizontal="center"/>
    </xf>
    <xf numFmtId="170" fontId="0" fillId="2" borderId="0" xfId="0" applyNumberFormat="1" applyFill="1"/>
    <xf numFmtId="171" fontId="0" fillId="2" borderId="0" xfId="0" applyNumberFormat="1" applyFill="1"/>
    <xf numFmtId="171" fontId="4" fillId="2" borderId="0" xfId="0" applyNumberFormat="1" applyFont="1" applyFill="1"/>
    <xf numFmtId="0" fontId="0" fillId="7" borderId="11" xfId="0" applyFill="1" applyBorder="1"/>
    <xf numFmtId="0" fontId="0" fillId="7" borderId="12" xfId="0" applyFill="1" applyBorder="1"/>
    <xf numFmtId="0" fontId="14" fillId="6" borderId="9" xfId="0" applyFont="1" applyFill="1" applyBorder="1" applyAlignment="1">
      <alignment wrapText="1"/>
    </xf>
    <xf numFmtId="0" fontId="0" fillId="6" borderId="10" xfId="0" applyFill="1" applyBorder="1" applyAlignment="1">
      <alignment vertical="top"/>
    </xf>
    <xf numFmtId="0" fontId="0" fillId="5" borderId="66" xfId="0" applyFill="1" applyBorder="1"/>
    <xf numFmtId="0" fontId="14" fillId="5" borderId="67" xfId="0" applyFont="1" applyFill="1" applyBorder="1" applyAlignment="1">
      <alignment wrapText="1"/>
    </xf>
    <xf numFmtId="0" fontId="0" fillId="5" borderId="68" xfId="0" applyFill="1" applyBorder="1"/>
    <xf numFmtId="0" fontId="18" fillId="6" borderId="0" xfId="0" applyFont="1" applyFill="1" applyBorder="1" applyAlignment="1">
      <alignment vertical="center" wrapText="1"/>
    </xf>
    <xf numFmtId="0" fontId="37" fillId="5" borderId="2" xfId="0" applyFont="1" applyFill="1" applyBorder="1"/>
    <xf numFmtId="0" fontId="38" fillId="5" borderId="3" xfId="0" applyFont="1" applyFill="1" applyBorder="1" applyAlignment="1">
      <alignment horizontal="right"/>
    </xf>
    <xf numFmtId="0" fontId="36" fillId="5" borderId="2" xfId="0" applyFont="1" applyFill="1" applyBorder="1"/>
    <xf numFmtId="0" fontId="37" fillId="5" borderId="3" xfId="0" applyFont="1" applyFill="1" applyBorder="1"/>
    <xf numFmtId="165" fontId="24" fillId="4" borderId="0" xfId="1" applyNumberFormat="1" applyFont="1" applyFill="1" applyBorder="1"/>
    <xf numFmtId="168" fontId="6" fillId="5" borderId="69" xfId="2" applyNumberFormat="1" applyFont="1" applyFill="1" applyBorder="1"/>
    <xf numFmtId="0" fontId="7" fillId="5" borderId="0" xfId="0" applyFont="1" applyFill="1" applyBorder="1" applyAlignment="1">
      <alignment horizontal="center"/>
    </xf>
    <xf numFmtId="0" fontId="5" fillId="5" borderId="0" xfId="0" applyFont="1" applyFill="1" applyBorder="1" applyAlignment="1">
      <alignment horizontal="center"/>
    </xf>
    <xf numFmtId="0" fontId="4" fillId="6" borderId="0" xfId="0" applyFont="1" applyFill="1" applyBorder="1" applyAlignment="1" applyProtection="1">
      <alignment horizontal="center" vertical="center" wrapText="1"/>
      <protection locked="0"/>
    </xf>
    <xf numFmtId="169" fontId="4" fillId="6" borderId="0" xfId="0" applyNumberFormat="1" applyFont="1" applyFill="1" applyBorder="1" applyAlignment="1" applyProtection="1">
      <alignment horizontal="center" vertical="center"/>
      <protection locked="0"/>
    </xf>
    <xf numFmtId="168" fontId="5" fillId="6" borderId="1" xfId="2" applyNumberFormat="1" applyFont="1" applyFill="1" applyBorder="1" applyAlignment="1" applyProtection="1">
      <alignment horizontal="center"/>
      <protection locked="0"/>
    </xf>
    <xf numFmtId="168" fontId="5" fillId="6" borderId="31" xfId="2" applyNumberFormat="1" applyFont="1" applyFill="1" applyBorder="1" applyAlignment="1" applyProtection="1">
      <alignment horizontal="center"/>
      <protection locked="0"/>
    </xf>
    <xf numFmtId="37" fontId="5" fillId="6" borderId="1" xfId="2" applyNumberFormat="1" applyFont="1" applyFill="1" applyBorder="1" applyAlignment="1" applyProtection="1">
      <alignment horizontal="right"/>
      <protection locked="0"/>
    </xf>
    <xf numFmtId="37" fontId="5" fillId="6" borderId="32" xfId="2" applyNumberFormat="1" applyFont="1" applyFill="1" applyBorder="1" applyAlignment="1" applyProtection="1">
      <alignment horizontal="right"/>
      <protection locked="0"/>
    </xf>
    <xf numFmtId="168" fontId="5" fillId="6" borderId="32" xfId="2" applyNumberFormat="1" applyFont="1" applyFill="1" applyBorder="1" applyAlignment="1" applyProtection="1">
      <alignment horizontal="center"/>
      <protection locked="0"/>
    </xf>
    <xf numFmtId="165" fontId="5" fillId="6" borderId="32" xfId="1" applyNumberFormat="1" applyFont="1" applyFill="1" applyBorder="1" applyAlignment="1" applyProtection="1">
      <alignment horizontal="center"/>
      <protection locked="0"/>
    </xf>
    <xf numFmtId="165" fontId="5" fillId="6" borderId="32" xfId="1" applyNumberFormat="1" applyFont="1" applyFill="1" applyBorder="1" applyAlignment="1" applyProtection="1">
      <alignment horizontal="left"/>
      <protection locked="0"/>
    </xf>
    <xf numFmtId="37" fontId="6" fillId="6" borderId="32" xfId="1" applyNumberFormat="1" applyFont="1" applyFill="1" applyBorder="1" applyAlignment="1" applyProtection="1">
      <alignment horizontal="right"/>
      <protection locked="0"/>
    </xf>
    <xf numFmtId="37" fontId="5" fillId="6" borderId="32" xfId="1" applyNumberFormat="1" applyFont="1" applyFill="1" applyBorder="1" applyAlignment="1" applyProtection="1">
      <alignment horizontal="right"/>
      <protection locked="0"/>
    </xf>
    <xf numFmtId="44" fontId="5" fillId="6" borderId="32" xfId="2" applyFont="1" applyFill="1" applyBorder="1" applyAlignment="1" applyProtection="1">
      <alignment horizontal="center"/>
      <protection locked="0"/>
    </xf>
    <xf numFmtId="4" fontId="5" fillId="6" borderId="32" xfId="2" applyNumberFormat="1" applyFont="1" applyFill="1" applyBorder="1" applyAlignment="1" applyProtection="1">
      <alignment horizontal="right"/>
      <protection locked="0"/>
    </xf>
    <xf numFmtId="9" fontId="11" fillId="6" borderId="20" xfId="4" applyFont="1" applyFill="1" applyBorder="1" applyAlignment="1" applyProtection="1">
      <alignment horizontal="center" vertical="center"/>
      <protection locked="0"/>
    </xf>
    <xf numFmtId="9" fontId="11" fillId="6" borderId="43" xfId="4" applyFont="1" applyFill="1" applyBorder="1" applyAlignment="1" applyProtection="1">
      <alignment horizontal="center"/>
      <protection locked="0"/>
    </xf>
    <xf numFmtId="9" fontId="33" fillId="6" borderId="32" xfId="0" applyNumberFormat="1" applyFont="1" applyFill="1" applyBorder="1" applyAlignment="1" applyProtection="1">
      <alignment horizontal="center"/>
      <protection locked="0"/>
    </xf>
    <xf numFmtId="3" fontId="33" fillId="6" borderId="32" xfId="0" applyNumberFormat="1" applyFont="1" applyFill="1" applyBorder="1" applyProtection="1">
      <protection locked="0"/>
    </xf>
    <xf numFmtId="3" fontId="33" fillId="5" borderId="32" xfId="0" applyNumberFormat="1" applyFont="1" applyFill="1" applyBorder="1" applyProtection="1">
      <protection locked="0"/>
    </xf>
    <xf numFmtId="0" fontId="24" fillId="3" borderId="71" xfId="0" applyFont="1" applyFill="1" applyBorder="1" applyAlignment="1">
      <alignment horizontal="center" wrapText="1"/>
    </xf>
    <xf numFmtId="0" fontId="24" fillId="3" borderId="71" xfId="0" applyFont="1" applyFill="1" applyBorder="1" applyAlignment="1">
      <alignment horizontal="center"/>
    </xf>
    <xf numFmtId="0" fontId="24" fillId="3" borderId="72" xfId="0" applyFont="1" applyFill="1" applyBorder="1" applyAlignment="1">
      <alignment horizontal="center" wrapText="1"/>
    </xf>
    <xf numFmtId="0" fontId="26" fillId="3" borderId="29" xfId="0" applyFont="1" applyFill="1" applyBorder="1" applyAlignment="1">
      <alignment horizontal="right" vertical="top"/>
    </xf>
    <xf numFmtId="44" fontId="5" fillId="5" borderId="0" xfId="2" applyFont="1" applyFill="1" applyBorder="1"/>
    <xf numFmtId="37" fontId="6" fillId="6" borderId="1" xfId="2" applyNumberFormat="1" applyFont="1" applyFill="1" applyBorder="1" applyAlignment="1" applyProtection="1">
      <alignment horizontal="right"/>
      <protection locked="0"/>
    </xf>
    <xf numFmtId="37" fontId="6" fillId="6" borderId="32" xfId="2" applyNumberFormat="1" applyFont="1" applyFill="1" applyBorder="1" applyAlignment="1" applyProtection="1">
      <alignment horizontal="right"/>
      <protection locked="0"/>
    </xf>
    <xf numFmtId="37" fontId="5" fillId="5" borderId="32" xfId="2" applyNumberFormat="1" applyFont="1" applyFill="1" applyBorder="1" applyAlignment="1" applyProtection="1">
      <alignment horizontal="right"/>
    </xf>
    <xf numFmtId="0" fontId="35" fillId="3" borderId="0" xfId="0" applyFont="1" applyFill="1" applyBorder="1" applyAlignment="1">
      <alignment horizontal="center"/>
    </xf>
    <xf numFmtId="49" fontId="35" fillId="3" borderId="0" xfId="0" applyNumberFormat="1" applyFont="1" applyFill="1" applyBorder="1" applyAlignment="1"/>
    <xf numFmtId="168" fontId="6" fillId="5" borderId="13" xfId="2" applyNumberFormat="1" applyFont="1" applyFill="1" applyBorder="1" applyAlignment="1">
      <alignment horizontal="center"/>
    </xf>
    <xf numFmtId="168" fontId="6" fillId="5" borderId="65" xfId="2" applyNumberFormat="1" applyFont="1" applyFill="1" applyBorder="1" applyAlignment="1">
      <alignment horizontal="center"/>
    </xf>
    <xf numFmtId="0" fontId="5" fillId="2" borderId="0" xfId="0" applyFont="1" applyFill="1" applyBorder="1" applyProtection="1">
      <protection locked="0"/>
    </xf>
    <xf numFmtId="0" fontId="5" fillId="6" borderId="4" xfId="0" applyFont="1" applyFill="1" applyBorder="1" applyAlignment="1" applyProtection="1">
      <alignment horizontal="left" vertical="top"/>
      <protection locked="0"/>
    </xf>
    <xf numFmtId="0" fontId="5" fillId="6" borderId="16" xfId="0" applyFont="1" applyFill="1" applyBorder="1" applyProtection="1">
      <protection locked="0"/>
    </xf>
    <xf numFmtId="0" fontId="5" fillId="6" borderId="0" xfId="0" applyFont="1" applyFill="1" applyBorder="1" applyProtection="1">
      <protection locked="0"/>
    </xf>
    <xf numFmtId="0" fontId="5" fillId="6" borderId="21" xfId="0" applyFont="1" applyFill="1" applyBorder="1" applyProtection="1">
      <protection locked="0"/>
    </xf>
    <xf numFmtId="0" fontId="5" fillId="6" borderId="17" xfId="0" applyFont="1" applyFill="1" applyBorder="1" applyProtection="1">
      <protection locked="0"/>
    </xf>
    <xf numFmtId="0" fontId="5" fillId="6" borderId="6" xfId="0" applyFont="1" applyFill="1" applyBorder="1" applyProtection="1">
      <protection locked="0"/>
    </xf>
    <xf numFmtId="0" fontId="5" fillId="6" borderId="1" xfId="0" applyFont="1" applyFill="1" applyBorder="1" applyProtection="1">
      <protection locked="0"/>
    </xf>
    <xf numFmtId="0" fontId="5" fillId="6" borderId="22" xfId="0" applyFont="1" applyFill="1" applyBorder="1" applyProtection="1">
      <protection locked="0"/>
    </xf>
    <xf numFmtId="0" fontId="5" fillId="6" borderId="6" xfId="0" applyFont="1" applyFill="1" applyBorder="1" applyAlignment="1" applyProtection="1">
      <alignment horizontal="left" vertical="top"/>
      <protection locked="0"/>
    </xf>
    <xf numFmtId="0" fontId="5" fillId="6" borderId="25" xfId="0" applyFont="1" applyFill="1" applyBorder="1" applyProtection="1">
      <protection locked="0"/>
    </xf>
    <xf numFmtId="0" fontId="5" fillId="6" borderId="26" xfId="0" applyFont="1" applyFill="1" applyBorder="1" applyProtection="1">
      <protection locked="0"/>
    </xf>
    <xf numFmtId="0" fontId="5" fillId="6" borderId="27" xfId="0" applyFont="1" applyFill="1" applyBorder="1" applyProtection="1">
      <protection locked="0"/>
    </xf>
    <xf numFmtId="0" fontId="5" fillId="6" borderId="8" xfId="0" applyFont="1" applyFill="1" applyBorder="1" applyProtection="1">
      <protection locked="0"/>
    </xf>
    <xf numFmtId="0" fontId="5" fillId="6" borderId="9" xfId="0" applyFont="1" applyFill="1" applyBorder="1" applyProtection="1">
      <protection locked="0"/>
    </xf>
    <xf numFmtId="0" fontId="5" fillId="6" borderId="18" xfId="0" applyFont="1" applyFill="1" applyBorder="1" applyProtection="1">
      <protection locked="0"/>
    </xf>
    <xf numFmtId="0" fontId="5" fillId="6" borderId="23" xfId="0" applyFont="1" applyFill="1" applyBorder="1" applyProtection="1">
      <protection locked="0"/>
    </xf>
    <xf numFmtId="0" fontId="5" fillId="6" borderId="2" xfId="0" applyFont="1" applyFill="1" applyBorder="1" applyProtection="1">
      <protection locked="0"/>
    </xf>
    <xf numFmtId="0" fontId="5" fillId="6" borderId="3" xfId="0" applyFont="1" applyFill="1" applyBorder="1" applyProtection="1">
      <protection locked="0"/>
    </xf>
    <xf numFmtId="0" fontId="5" fillId="6" borderId="20" xfId="0" applyFont="1" applyFill="1" applyBorder="1" applyAlignment="1" applyProtection="1">
      <alignment horizontal="center"/>
      <protection locked="0"/>
    </xf>
    <xf numFmtId="0" fontId="0" fillId="6" borderId="2" xfId="0" applyFill="1" applyBorder="1" applyProtection="1">
      <protection locked="0"/>
    </xf>
    <xf numFmtId="0" fontId="5" fillId="6" borderId="19" xfId="0" applyFont="1" applyFill="1" applyBorder="1" applyProtection="1">
      <protection locked="0"/>
    </xf>
    <xf numFmtId="0" fontId="22" fillId="2" borderId="0" xfId="0" applyFont="1" applyFill="1" applyBorder="1" applyAlignment="1">
      <alignment horizontal="right" vertical="top"/>
    </xf>
    <xf numFmtId="0" fontId="21" fillId="2" borderId="0" xfId="0" applyFont="1" applyFill="1" applyBorder="1"/>
    <xf numFmtId="0" fontId="26" fillId="2" borderId="0" xfId="0" applyFont="1" applyFill="1" applyBorder="1" applyAlignment="1">
      <alignment horizontal="center"/>
    </xf>
    <xf numFmtId="0" fontId="0" fillId="2" borderId="0" xfId="0" applyFill="1" applyBorder="1" applyAlignment="1" applyProtection="1">
      <alignment wrapText="1"/>
      <protection locked="0"/>
    </xf>
    <xf numFmtId="0" fontId="0" fillId="2" borderId="0" xfId="0" applyFill="1" applyBorder="1" applyAlignment="1" applyProtection="1">
      <alignment horizontal="left" vertical="top" wrapText="1"/>
      <protection locked="0"/>
    </xf>
    <xf numFmtId="0" fontId="0" fillId="2" borderId="0" xfId="0" applyFill="1" applyBorder="1" applyAlignment="1">
      <alignment horizontal="center" vertical="top"/>
    </xf>
    <xf numFmtId="0" fontId="5" fillId="2" borderId="0" xfId="0" applyFont="1" applyFill="1" applyBorder="1" applyAlignment="1">
      <alignment horizontal="center"/>
    </xf>
    <xf numFmtId="168" fontId="12" fillId="2" borderId="0" xfId="2" applyNumberFormat="1" applyFont="1" applyFill="1" applyBorder="1" applyAlignment="1">
      <alignment horizontal="center"/>
    </xf>
    <xf numFmtId="168" fontId="6" fillId="2" borderId="38" xfId="2" applyNumberFormat="1" applyFont="1" applyFill="1" applyBorder="1"/>
    <xf numFmtId="0" fontId="24" fillId="2" borderId="0" xfId="0" applyFont="1" applyFill="1" applyBorder="1" applyAlignment="1">
      <alignment horizontal="left"/>
    </xf>
    <xf numFmtId="0" fontId="5" fillId="2" borderId="6" xfId="0" applyFont="1" applyFill="1" applyBorder="1" applyAlignment="1" applyProtection="1">
      <alignment horizontal="center"/>
      <protection locked="0"/>
    </xf>
    <xf numFmtId="168" fontId="5" fillId="6" borderId="0" xfId="2" applyNumberFormat="1" applyFont="1" applyFill="1" applyBorder="1" applyAlignment="1" applyProtection="1">
      <alignment horizontal="center" wrapText="1"/>
      <protection locked="0"/>
    </xf>
    <xf numFmtId="0" fontId="26" fillId="3" borderId="7" xfId="0" applyFont="1" applyFill="1" applyBorder="1" applyAlignment="1" applyProtection="1">
      <alignment horizontal="center"/>
    </xf>
    <xf numFmtId="37" fontId="6" fillId="5" borderId="1" xfId="2" applyNumberFormat="1" applyFont="1" applyFill="1" applyBorder="1" applyAlignment="1" applyProtection="1">
      <alignment horizontal="right"/>
    </xf>
    <xf numFmtId="0" fontId="14" fillId="6" borderId="0" xfId="0" applyFont="1" applyFill="1" applyBorder="1" applyAlignment="1">
      <alignment vertical="top" wrapText="1"/>
    </xf>
    <xf numFmtId="0" fontId="14" fillId="6" borderId="0" xfId="0" applyFont="1" applyFill="1" applyBorder="1" applyAlignment="1">
      <alignment horizontal="left" vertical="top" wrapText="1"/>
    </xf>
    <xf numFmtId="0" fontId="5" fillId="6" borderId="28" xfId="0" applyFont="1" applyFill="1" applyBorder="1" applyProtection="1">
      <protection locked="0"/>
    </xf>
    <xf numFmtId="0" fontId="14" fillId="5" borderId="12" xfId="0" applyFont="1" applyFill="1" applyBorder="1" applyAlignment="1">
      <alignment horizontal="center" vertical="center" wrapText="1"/>
    </xf>
    <xf numFmtId="44" fontId="5" fillId="6" borderId="32" xfId="2" applyNumberFormat="1" applyFont="1" applyFill="1" applyBorder="1" applyAlignment="1" applyProtection="1">
      <alignment horizontal="center"/>
      <protection locked="0"/>
    </xf>
    <xf numFmtId="168" fontId="5" fillId="5" borderId="42" xfId="1" applyNumberFormat="1" applyFont="1" applyFill="1" applyBorder="1" applyAlignment="1">
      <alignment horizontal="center"/>
    </xf>
    <xf numFmtId="44" fontId="5" fillId="5" borderId="42" xfId="1" applyNumberFormat="1" applyFont="1" applyFill="1" applyBorder="1" applyAlignment="1" applyProtection="1">
      <alignment horizontal="right"/>
      <protection locked="0"/>
    </xf>
    <xf numFmtId="168" fontId="5" fillId="5" borderId="35" xfId="2" applyNumberFormat="1" applyFont="1" applyFill="1" applyBorder="1" applyAlignment="1">
      <alignment horizontal="right"/>
    </xf>
    <xf numFmtId="168" fontId="5" fillId="5" borderId="15" xfId="2" applyNumberFormat="1" applyFont="1" applyFill="1" applyBorder="1" applyAlignment="1">
      <alignment horizontal="right"/>
    </xf>
    <xf numFmtId="168" fontId="5" fillId="6" borderId="35" xfId="1" applyNumberFormat="1" applyFont="1" applyFill="1" applyBorder="1" applyAlignment="1" applyProtection="1">
      <alignment horizontal="right"/>
      <protection locked="0"/>
    </xf>
    <xf numFmtId="165" fontId="5" fillId="5" borderId="7" xfId="1" applyNumberFormat="1" applyFont="1" applyFill="1" applyBorder="1" applyAlignment="1">
      <alignment horizontal="right"/>
    </xf>
    <xf numFmtId="43" fontId="5" fillId="6" borderId="32" xfId="1" applyNumberFormat="1" applyFont="1" applyFill="1" applyBorder="1" applyAlignment="1" applyProtection="1">
      <alignment horizontal="center"/>
      <protection locked="0"/>
    </xf>
    <xf numFmtId="0" fontId="5" fillId="5" borderId="33" xfId="0" applyFont="1" applyFill="1" applyBorder="1" applyAlignment="1">
      <alignment horizontal="center" wrapText="1"/>
    </xf>
    <xf numFmtId="0" fontId="6" fillId="5" borderId="33" xfId="0" applyFont="1" applyFill="1" applyBorder="1" applyAlignment="1">
      <alignment horizontal="right"/>
    </xf>
    <xf numFmtId="0" fontId="5" fillId="5" borderId="33" xfId="0" applyFont="1" applyFill="1" applyBorder="1" applyAlignment="1">
      <alignment horizontal="right"/>
    </xf>
    <xf numFmtId="168" fontId="5" fillId="5" borderId="76" xfId="0" applyNumberFormat="1" applyFont="1" applyFill="1" applyBorder="1"/>
    <xf numFmtId="168" fontId="6" fillId="5" borderId="76" xfId="0" applyNumberFormat="1" applyFont="1" applyFill="1" applyBorder="1"/>
    <xf numFmtId="0" fontId="3" fillId="2" borderId="0" xfId="0" applyFont="1" applyFill="1"/>
    <xf numFmtId="0" fontId="0" fillId="3" borderId="0" xfId="0" applyFill="1"/>
    <xf numFmtId="168" fontId="5" fillId="5" borderId="76" xfId="2" applyNumberFormat="1" applyFont="1" applyFill="1" applyBorder="1" applyAlignment="1">
      <alignment horizontal="center"/>
    </xf>
    <xf numFmtId="168" fontId="5" fillId="6" borderId="42" xfId="2" applyNumberFormat="1" applyFont="1" applyFill="1" applyBorder="1" applyAlignment="1" applyProtection="1">
      <alignment horizontal="center"/>
      <protection locked="0"/>
    </xf>
    <xf numFmtId="168" fontId="5" fillId="6" borderId="78" xfId="2" applyNumberFormat="1" applyFont="1" applyFill="1" applyBorder="1" applyAlignment="1" applyProtection="1">
      <alignment horizontal="center"/>
      <protection locked="0"/>
    </xf>
    <xf numFmtId="168" fontId="5" fillId="5" borderId="79" xfId="2" applyNumberFormat="1" applyFont="1" applyFill="1" applyBorder="1" applyAlignment="1">
      <alignment horizontal="center"/>
    </xf>
    <xf numFmtId="168" fontId="5" fillId="5" borderId="80" xfId="2" applyNumberFormat="1" applyFont="1" applyFill="1" applyBorder="1" applyAlignment="1">
      <alignment horizontal="center"/>
    </xf>
    <xf numFmtId="168" fontId="20" fillId="4" borderId="19" xfId="2" applyNumberFormat="1" applyFont="1" applyFill="1" applyBorder="1" applyAlignment="1">
      <alignment horizontal="center"/>
    </xf>
    <xf numFmtId="0" fontId="20" fillId="4" borderId="2" xfId="0" applyFont="1" applyFill="1" applyBorder="1" applyAlignment="1">
      <alignment horizontal="right"/>
    </xf>
    <xf numFmtId="0" fontId="3" fillId="5" borderId="0" xfId="0" applyFont="1" applyFill="1" applyBorder="1"/>
    <xf numFmtId="0" fontId="20" fillId="3" borderId="2" xfId="0" applyFont="1" applyFill="1" applyBorder="1" applyAlignment="1">
      <alignment horizontal="right"/>
    </xf>
    <xf numFmtId="9" fontId="20" fillId="3" borderId="19" xfId="4" applyFont="1" applyFill="1" applyBorder="1" applyAlignment="1">
      <alignment horizontal="center"/>
    </xf>
    <xf numFmtId="164" fontId="20" fillId="4" borderId="3" xfId="1" applyNumberFormat="1" applyFont="1" applyFill="1" applyBorder="1" applyAlignment="1">
      <alignment horizontal="center"/>
    </xf>
    <xf numFmtId="0" fontId="20" fillId="4" borderId="19" xfId="0" applyFont="1" applyFill="1" applyBorder="1" applyAlignment="1">
      <alignment horizontal="left"/>
    </xf>
    <xf numFmtId="0" fontId="2" fillId="8" borderId="0" xfId="5" applyFill="1"/>
    <xf numFmtId="0" fontId="2" fillId="0" borderId="0" xfId="5"/>
    <xf numFmtId="0" fontId="2" fillId="4" borderId="5" xfId="5" applyFill="1" applyBorder="1" applyProtection="1">
      <protection hidden="1"/>
    </xf>
    <xf numFmtId="0" fontId="2" fillId="2" borderId="0" xfId="5" applyFill="1"/>
    <xf numFmtId="0" fontId="2" fillId="4" borderId="0" xfId="5" applyFill="1" applyBorder="1" applyProtection="1">
      <protection hidden="1"/>
    </xf>
    <xf numFmtId="0" fontId="2" fillId="4" borderId="6" xfId="5" applyFill="1" applyBorder="1" applyAlignment="1" applyProtection="1">
      <alignment horizontal="center" vertical="center"/>
      <protection hidden="1"/>
    </xf>
    <xf numFmtId="0" fontId="2" fillId="4" borderId="0" xfId="5" applyFill="1" applyBorder="1" applyAlignment="1" applyProtection="1">
      <alignment horizontal="center" vertical="center"/>
      <protection hidden="1"/>
    </xf>
    <xf numFmtId="0" fontId="2" fillId="4" borderId="7" xfId="5" applyFill="1" applyBorder="1" applyAlignment="1" applyProtection="1">
      <alignment horizontal="center" vertical="center"/>
      <protection hidden="1"/>
    </xf>
    <xf numFmtId="0" fontId="42" fillId="8" borderId="0" xfId="5" applyFont="1" applyFill="1"/>
    <xf numFmtId="0" fontId="43" fillId="4" borderId="6" xfId="5" applyFont="1" applyFill="1" applyBorder="1" applyAlignment="1" applyProtection="1">
      <alignment horizontal="center" vertical="center"/>
      <protection hidden="1"/>
    </xf>
    <xf numFmtId="0" fontId="43" fillId="4" borderId="0" xfId="5" applyFont="1" applyFill="1" applyBorder="1" applyAlignment="1" applyProtection="1">
      <alignment horizontal="center" vertical="center"/>
      <protection hidden="1"/>
    </xf>
    <xf numFmtId="0" fontId="43" fillId="4" borderId="7" xfId="5" applyFont="1" applyFill="1" applyBorder="1" applyAlignment="1" applyProtection="1">
      <alignment horizontal="center" vertical="center"/>
      <protection hidden="1"/>
    </xf>
    <xf numFmtId="0" fontId="2" fillId="8" borderId="0" xfId="5" applyFill="1" applyProtection="1">
      <protection hidden="1"/>
    </xf>
    <xf numFmtId="0" fontId="44" fillId="6" borderId="6" xfId="5" applyFont="1" applyFill="1" applyBorder="1" applyAlignment="1">
      <alignment horizontal="center" vertical="center" wrapText="1"/>
    </xf>
    <xf numFmtId="0" fontId="44" fillId="6" borderId="0" xfId="5" applyFont="1" applyFill="1" applyBorder="1" applyAlignment="1">
      <alignment horizontal="center" vertical="center" wrapText="1"/>
    </xf>
    <xf numFmtId="0" fontId="44" fillId="6" borderId="7" xfId="5" applyFont="1" applyFill="1" applyBorder="1" applyAlignment="1">
      <alignment horizontal="center" vertical="center" wrapText="1"/>
    </xf>
    <xf numFmtId="0" fontId="2" fillId="6" borderId="6" xfId="5" applyFill="1" applyBorder="1"/>
    <xf numFmtId="0" fontId="42" fillId="6" borderId="0" xfId="5" applyFont="1" applyFill="1" applyBorder="1" applyAlignment="1">
      <alignment vertical="top" wrapText="1"/>
    </xf>
    <xf numFmtId="0" fontId="42" fillId="6" borderId="7" xfId="5" applyFont="1" applyFill="1" applyBorder="1" applyAlignment="1">
      <alignment vertical="top" wrapText="1"/>
    </xf>
    <xf numFmtId="0" fontId="44" fillId="8" borderId="0" xfId="5" applyFont="1" applyFill="1"/>
    <xf numFmtId="0" fontId="44" fillId="8" borderId="0" xfId="5" applyFont="1" applyFill="1" applyAlignment="1">
      <alignment vertical="center"/>
    </xf>
    <xf numFmtId="0" fontId="42" fillId="6" borderId="6" xfId="5" applyFont="1" applyFill="1" applyBorder="1" applyAlignment="1">
      <alignment vertical="top" wrapText="1"/>
    </xf>
    <xf numFmtId="0" fontId="2" fillId="4" borderId="6" xfId="5" applyFill="1" applyBorder="1" applyProtection="1">
      <protection hidden="1"/>
    </xf>
    <xf numFmtId="0" fontId="2" fillId="4" borderId="7" xfId="5" applyFill="1" applyBorder="1" applyProtection="1">
      <protection hidden="1"/>
    </xf>
    <xf numFmtId="0" fontId="2" fillId="8" borderId="0" xfId="6" applyFill="1"/>
    <xf numFmtId="0" fontId="42" fillId="6" borderId="6" xfId="5" applyFont="1" applyFill="1" applyBorder="1" applyAlignment="1">
      <alignment vertical="center" wrapText="1"/>
    </xf>
    <xf numFmtId="0" fontId="42" fillId="6" borderId="0" xfId="5" applyFont="1" applyFill="1" applyBorder="1" applyAlignment="1">
      <alignment vertical="center" wrapText="1"/>
    </xf>
    <xf numFmtId="0" fontId="42" fillId="6" borderId="7" xfId="5" applyFont="1" applyFill="1" applyBorder="1" applyAlignment="1">
      <alignment vertical="center" wrapText="1"/>
    </xf>
    <xf numFmtId="0" fontId="2" fillId="6" borderId="0" xfId="5" applyFill="1" applyBorder="1"/>
    <xf numFmtId="0" fontId="2" fillId="6" borderId="7" xfId="5" applyFill="1" applyBorder="1"/>
    <xf numFmtId="0" fontId="48" fillId="6" borderId="34" xfId="8" applyFont="1" applyFill="1" applyBorder="1" applyAlignment="1">
      <alignment vertical="top" wrapText="1"/>
    </xf>
    <xf numFmtId="0" fontId="50" fillId="6" borderId="43" xfId="8" applyFont="1" applyFill="1" applyBorder="1" applyAlignment="1">
      <alignment horizontal="center" vertical="center" wrapText="1"/>
    </xf>
    <xf numFmtId="0" fontId="52" fillId="6" borderId="34" xfId="8" applyFont="1" applyFill="1" applyBorder="1" applyAlignment="1">
      <alignment horizontal="center" vertical="center" wrapText="1"/>
    </xf>
    <xf numFmtId="0" fontId="50" fillId="6" borderId="34" xfId="8" applyFont="1" applyFill="1" applyBorder="1" applyAlignment="1">
      <alignment horizontal="center" vertical="center" wrapText="1"/>
    </xf>
    <xf numFmtId="0" fontId="48" fillId="6" borderId="34" xfId="8" applyFont="1" applyFill="1" applyBorder="1" applyAlignment="1">
      <alignment horizontal="center" vertical="top" wrapText="1"/>
    </xf>
    <xf numFmtId="0" fontId="51" fillId="4" borderId="81" xfId="7" applyFont="1" applyFill="1" applyBorder="1" applyAlignment="1">
      <alignment horizontal="center" vertical="center"/>
    </xf>
    <xf numFmtId="0" fontId="51" fillId="4" borderId="34" xfId="7" applyFont="1" applyFill="1" applyBorder="1" applyAlignment="1">
      <alignment horizontal="center" vertical="center"/>
    </xf>
    <xf numFmtId="0" fontId="51" fillId="4" borderId="82" xfId="7" applyFont="1" applyFill="1" applyBorder="1" applyAlignment="1">
      <alignment horizontal="center" vertical="center"/>
    </xf>
    <xf numFmtId="0" fontId="47" fillId="5" borderId="83" xfId="7" applyFont="1" applyFill="1" applyBorder="1" applyAlignment="1">
      <alignment horizontal="center" vertical="center"/>
    </xf>
    <xf numFmtId="0" fontId="47" fillId="5" borderId="82" xfId="7" applyFont="1" applyFill="1" applyBorder="1" applyAlignment="1">
      <alignment horizontal="center" vertical="center"/>
    </xf>
    <xf numFmtId="0" fontId="42" fillId="6" borderId="6" xfId="5" applyFont="1" applyFill="1" applyBorder="1" applyAlignment="1">
      <alignment horizontal="center" vertical="center" wrapText="1"/>
    </xf>
    <xf numFmtId="0" fontId="42" fillId="6" borderId="0" xfId="5" applyFont="1" applyFill="1" applyBorder="1" applyAlignment="1">
      <alignment horizontal="center" vertical="center" wrapText="1"/>
    </xf>
    <xf numFmtId="0" fontId="42" fillId="6" borderId="7" xfId="5" applyFont="1" applyFill="1" applyBorder="1" applyAlignment="1">
      <alignment horizontal="center" vertical="center" wrapText="1"/>
    </xf>
    <xf numFmtId="0" fontId="45" fillId="6" borderId="0" xfId="5" applyFont="1" applyFill="1" applyBorder="1" applyAlignment="1">
      <alignment horizontal="center" vertical="center"/>
    </xf>
    <xf numFmtId="0" fontId="46" fillId="6" borderId="8" xfId="5" applyFont="1" applyFill="1" applyBorder="1" applyAlignment="1">
      <alignment horizontal="center" vertical="center" wrapText="1"/>
    </xf>
    <xf numFmtId="0" fontId="46" fillId="6" borderId="9" xfId="5" applyFont="1" applyFill="1" applyBorder="1" applyAlignment="1">
      <alignment horizontal="center" vertical="center" wrapText="1"/>
    </xf>
    <xf numFmtId="0" fontId="46" fillId="6" borderId="10" xfId="5" applyFont="1" applyFill="1" applyBorder="1" applyAlignment="1">
      <alignment horizontal="center" vertical="center" wrapText="1"/>
    </xf>
    <xf numFmtId="0" fontId="2" fillId="4" borderId="4" xfId="5" applyFill="1" applyBorder="1" applyAlignment="1" applyProtection="1">
      <alignment horizontal="center"/>
      <protection hidden="1"/>
    </xf>
    <xf numFmtId="0" fontId="2" fillId="4" borderId="5" xfId="5" applyFill="1" applyBorder="1" applyAlignment="1" applyProtection="1">
      <alignment horizontal="center"/>
      <protection hidden="1"/>
    </xf>
    <xf numFmtId="0" fontId="2" fillId="4" borderId="6" xfId="5" applyFill="1" applyBorder="1" applyAlignment="1" applyProtection="1">
      <alignment horizontal="center"/>
      <protection hidden="1"/>
    </xf>
    <xf numFmtId="0" fontId="2" fillId="4" borderId="0" xfId="5" applyFill="1" applyBorder="1" applyAlignment="1" applyProtection="1">
      <alignment horizontal="center"/>
      <protection hidden="1"/>
    </xf>
    <xf numFmtId="0" fontId="2" fillId="4" borderId="29" xfId="5" applyFill="1" applyBorder="1" applyAlignment="1" applyProtection="1">
      <alignment horizontal="center"/>
      <protection hidden="1"/>
    </xf>
    <xf numFmtId="0" fontId="2" fillId="4" borderId="7" xfId="5" applyFill="1" applyBorder="1" applyAlignment="1" applyProtection="1">
      <alignment horizontal="center"/>
      <protection hidden="1"/>
    </xf>
    <xf numFmtId="0" fontId="41" fillId="5" borderId="6" xfId="5" applyFont="1" applyFill="1" applyBorder="1" applyAlignment="1">
      <alignment horizontal="center" vertical="center" wrapText="1"/>
    </xf>
    <xf numFmtId="0" fontId="41" fillId="5" borderId="0" xfId="5" applyFont="1" applyFill="1" applyBorder="1" applyAlignment="1">
      <alignment horizontal="center" vertical="center" wrapText="1"/>
    </xf>
    <xf numFmtId="0" fontId="41" fillId="5" borderId="7" xfId="5" applyFont="1" applyFill="1" applyBorder="1" applyAlignment="1">
      <alignment horizontal="center" vertical="center" wrapText="1"/>
    </xf>
    <xf numFmtId="0" fontId="42" fillId="6" borderId="6" xfId="5" applyFont="1" applyFill="1" applyBorder="1" applyAlignment="1">
      <alignment horizontal="center" vertical="top" wrapText="1"/>
    </xf>
    <xf numFmtId="0" fontId="42" fillId="6" borderId="0" xfId="5" applyFont="1" applyFill="1" applyBorder="1" applyAlignment="1">
      <alignment horizontal="center" vertical="top" wrapText="1"/>
    </xf>
    <xf numFmtId="0" fontId="42" fillId="6" borderId="7" xfId="5" applyFont="1" applyFill="1" applyBorder="1" applyAlignment="1">
      <alignment horizontal="center" vertical="top" wrapText="1"/>
    </xf>
    <xf numFmtId="0" fontId="5" fillId="6" borderId="73" xfId="0" applyFont="1" applyFill="1" applyBorder="1" applyAlignment="1" applyProtection="1">
      <alignment horizontal="center"/>
      <protection locked="0"/>
    </xf>
    <xf numFmtId="0" fontId="5" fillId="6" borderId="65" xfId="0" applyFont="1" applyFill="1" applyBorder="1" applyAlignment="1" applyProtection="1">
      <alignment horizontal="center"/>
      <protection locked="0"/>
    </xf>
    <xf numFmtId="0" fontId="4" fillId="6" borderId="0" xfId="0" applyFont="1" applyFill="1" applyBorder="1" applyAlignment="1" applyProtection="1">
      <alignment horizontal="center"/>
      <protection locked="0"/>
    </xf>
    <xf numFmtId="0" fontId="4" fillId="6" borderId="0" xfId="0" applyFont="1" applyFill="1" applyBorder="1" applyAlignment="1" applyProtection="1">
      <alignment horizontal="center" vertical="center"/>
      <protection locked="0"/>
    </xf>
    <xf numFmtId="0" fontId="4" fillId="7" borderId="12" xfId="0" applyFont="1" applyFill="1" applyBorder="1" applyAlignment="1">
      <alignment horizontal="center"/>
    </xf>
    <xf numFmtId="0" fontId="4" fillId="7" borderId="11" xfId="0" applyFont="1" applyFill="1" applyBorder="1" applyAlignment="1">
      <alignment horizontal="center"/>
    </xf>
    <xf numFmtId="168" fontId="6" fillId="2" borderId="6" xfId="2" applyNumberFormat="1" applyFont="1" applyFill="1" applyBorder="1" applyAlignment="1">
      <alignment horizontal="center" wrapText="1"/>
    </xf>
    <xf numFmtId="168" fontId="6" fillId="2" borderId="11" xfId="2" applyNumberFormat="1" applyFont="1" applyFill="1" applyBorder="1" applyAlignment="1">
      <alignment horizontal="center" wrapText="1"/>
    </xf>
    <xf numFmtId="0" fontId="25" fillId="3" borderId="9" xfId="0" applyFont="1" applyFill="1" applyBorder="1" applyAlignment="1">
      <alignment horizontal="center" vertical="justify"/>
    </xf>
    <xf numFmtId="0" fontId="4" fillId="5" borderId="3" xfId="0" applyFont="1" applyFill="1" applyBorder="1" applyAlignment="1">
      <alignment horizontal="center" vertical="top"/>
    </xf>
    <xf numFmtId="0" fontId="0" fillId="5" borderId="3" xfId="0" applyFill="1" applyBorder="1" applyAlignment="1">
      <alignment horizontal="center" vertical="top"/>
    </xf>
    <xf numFmtId="0" fontId="0" fillId="5" borderId="19" xfId="0" applyFill="1" applyBorder="1" applyAlignment="1">
      <alignment horizontal="center" vertical="top"/>
    </xf>
    <xf numFmtId="0" fontId="4" fillId="5" borderId="2" xfId="0" applyFont="1" applyFill="1" applyBorder="1" applyAlignment="1">
      <alignment horizontal="center" vertical="top"/>
    </xf>
    <xf numFmtId="0" fontId="9" fillId="6" borderId="4" xfId="0" applyFont="1" applyFill="1" applyBorder="1" applyAlignment="1" applyProtection="1">
      <alignment horizontal="left" vertical="top" wrapText="1"/>
      <protection locked="0"/>
    </xf>
    <xf numFmtId="0" fontId="9" fillId="6" borderId="5" xfId="0" applyFont="1" applyFill="1" applyBorder="1" applyAlignment="1" applyProtection="1">
      <alignment horizontal="left" vertical="top" wrapText="1"/>
      <protection locked="0"/>
    </xf>
    <xf numFmtId="0" fontId="0" fillId="6" borderId="29" xfId="0" applyFill="1" applyBorder="1" applyAlignment="1" applyProtection="1">
      <alignment wrapText="1"/>
      <protection locked="0"/>
    </xf>
    <xf numFmtId="0" fontId="9" fillId="6" borderId="6" xfId="0" applyFont="1" applyFill="1" applyBorder="1" applyAlignment="1" applyProtection="1">
      <alignment horizontal="left" vertical="top" wrapText="1"/>
      <protection locked="0"/>
    </xf>
    <xf numFmtId="0" fontId="9" fillId="6" borderId="0" xfId="0" applyFont="1" applyFill="1" applyBorder="1" applyAlignment="1" applyProtection="1">
      <alignment horizontal="left" vertical="top" wrapText="1"/>
      <protection locked="0"/>
    </xf>
    <xf numFmtId="0" fontId="0" fillId="6" borderId="7" xfId="0" applyFill="1" applyBorder="1" applyAlignment="1" applyProtection="1">
      <alignment wrapText="1"/>
      <protection locked="0"/>
    </xf>
    <xf numFmtId="0" fontId="9" fillId="6" borderId="6" xfId="0" applyFont="1" applyFill="1" applyBorder="1" applyAlignment="1" applyProtection="1">
      <alignment wrapText="1"/>
      <protection locked="0"/>
    </xf>
    <xf numFmtId="0" fontId="9" fillId="6" borderId="0" xfId="0" applyFont="1" applyFill="1" applyBorder="1" applyAlignment="1" applyProtection="1">
      <alignment wrapText="1"/>
      <protection locked="0"/>
    </xf>
    <xf numFmtId="0" fontId="9" fillId="6" borderId="8" xfId="0" applyFont="1" applyFill="1" applyBorder="1" applyAlignment="1" applyProtection="1">
      <alignment wrapText="1"/>
      <protection locked="0"/>
    </xf>
    <xf numFmtId="0" fontId="9" fillId="6" borderId="9" xfId="0" applyFont="1" applyFill="1" applyBorder="1" applyAlignment="1" applyProtection="1">
      <alignment wrapText="1"/>
      <protection locked="0"/>
    </xf>
    <xf numFmtId="0" fontId="0" fillId="6" borderId="10" xfId="0" applyFill="1" applyBorder="1" applyAlignment="1" applyProtection="1">
      <alignment wrapText="1"/>
      <protection locked="0"/>
    </xf>
    <xf numFmtId="0" fontId="7" fillId="6" borderId="5" xfId="0" applyFont="1" applyFill="1" applyBorder="1" applyAlignment="1" applyProtection="1">
      <alignment horizontal="left" vertical="top" wrapText="1"/>
      <protection locked="0"/>
    </xf>
    <xf numFmtId="0" fontId="0" fillId="6" borderId="29" xfId="0" applyFill="1" applyBorder="1" applyAlignment="1" applyProtection="1">
      <alignment horizontal="left" vertical="top" wrapText="1"/>
      <protection locked="0"/>
    </xf>
    <xf numFmtId="0" fontId="7" fillId="6" borderId="6" xfId="0" applyFont="1" applyFill="1" applyBorder="1" applyAlignment="1" applyProtection="1">
      <alignment horizontal="left" vertical="top" wrapText="1"/>
      <protection locked="0"/>
    </xf>
    <xf numFmtId="0" fontId="7" fillId="6" borderId="0" xfId="0" applyFont="1" applyFill="1" applyBorder="1" applyAlignment="1" applyProtection="1">
      <alignment horizontal="left" vertical="top" wrapText="1"/>
      <protection locked="0"/>
    </xf>
    <xf numFmtId="0" fontId="0" fillId="6" borderId="7" xfId="0" applyFill="1" applyBorder="1" applyAlignment="1" applyProtection="1">
      <alignment horizontal="left" vertical="top" wrapText="1"/>
      <protection locked="0"/>
    </xf>
    <xf numFmtId="0" fontId="7" fillId="6" borderId="8" xfId="0" applyFont="1" applyFill="1" applyBorder="1" applyAlignment="1" applyProtection="1">
      <alignment horizontal="left" vertical="top" wrapText="1"/>
      <protection locked="0"/>
    </xf>
    <xf numFmtId="0" fontId="7" fillId="6" borderId="9" xfId="0" applyFont="1" applyFill="1" applyBorder="1" applyAlignment="1" applyProtection="1">
      <alignment horizontal="left" vertical="top" wrapText="1"/>
      <protection locked="0"/>
    </xf>
    <xf numFmtId="0" fontId="0" fillId="6" borderId="10" xfId="0" applyFill="1" applyBorder="1" applyAlignment="1" applyProtection="1">
      <alignment horizontal="left" vertical="top" wrapText="1"/>
      <protection locked="0"/>
    </xf>
    <xf numFmtId="0" fontId="5" fillId="6" borderId="11" xfId="0" applyFont="1" applyFill="1" applyBorder="1" applyAlignment="1" applyProtection="1">
      <alignment horizontal="center"/>
      <protection locked="0"/>
    </xf>
    <xf numFmtId="0" fontId="5" fillId="6" borderId="28" xfId="0" applyFont="1" applyFill="1" applyBorder="1" applyAlignment="1" applyProtection="1">
      <alignment horizontal="center"/>
      <protection locked="0"/>
    </xf>
    <xf numFmtId="0" fontId="5" fillId="6" borderId="41" xfId="0" applyFont="1" applyFill="1" applyBorder="1" applyAlignment="1" applyProtection="1">
      <alignment horizontal="center" vertical="top"/>
      <protection locked="0"/>
    </xf>
    <xf numFmtId="0" fontId="5" fillId="6" borderId="63" xfId="0" applyFont="1" applyFill="1" applyBorder="1" applyAlignment="1" applyProtection="1">
      <alignment horizontal="center" vertical="top"/>
      <protection locked="0"/>
    </xf>
    <xf numFmtId="0" fontId="5" fillId="6" borderId="74" xfId="0" applyFont="1" applyFill="1" applyBorder="1" applyAlignment="1" applyProtection="1">
      <alignment horizontal="center" vertical="top"/>
      <protection locked="0"/>
    </xf>
    <xf numFmtId="0" fontId="5" fillId="6" borderId="59" xfId="0" applyFont="1" applyFill="1" applyBorder="1" applyAlignment="1" applyProtection="1">
      <alignment horizontal="center" vertical="top"/>
      <protection locked="0"/>
    </xf>
    <xf numFmtId="0" fontId="5" fillId="6" borderId="63" xfId="0" applyFont="1" applyFill="1" applyBorder="1" applyAlignment="1" applyProtection="1">
      <alignment horizontal="center"/>
      <protection locked="0"/>
    </xf>
    <xf numFmtId="0" fontId="5" fillId="6" borderId="59" xfId="0" applyFont="1" applyFill="1" applyBorder="1" applyAlignment="1" applyProtection="1">
      <alignment horizontal="center"/>
      <protection locked="0"/>
    </xf>
    <xf numFmtId="0" fontId="5" fillId="6" borderId="77" xfId="0" applyFont="1" applyFill="1" applyBorder="1" applyAlignment="1" applyProtection="1">
      <alignment horizontal="center"/>
      <protection locked="0"/>
    </xf>
    <xf numFmtId="0" fontId="5" fillId="6" borderId="75" xfId="0" applyFont="1" applyFill="1" applyBorder="1" applyAlignment="1" applyProtection="1">
      <alignment horizontal="center" vertical="top"/>
      <protection locked="0"/>
    </xf>
    <xf numFmtId="0" fontId="5" fillId="6" borderId="76" xfId="0" applyFont="1" applyFill="1" applyBorder="1" applyAlignment="1" applyProtection="1">
      <alignment horizontal="center" vertical="top"/>
      <protection locked="0"/>
    </xf>
    <xf numFmtId="0" fontId="5" fillId="6" borderId="76" xfId="0" applyFont="1" applyFill="1" applyBorder="1" applyAlignment="1" applyProtection="1">
      <alignment horizontal="center"/>
      <protection locked="0"/>
    </xf>
    <xf numFmtId="0" fontId="5" fillId="6" borderId="24" xfId="0" applyFont="1" applyFill="1" applyBorder="1" applyAlignment="1" applyProtection="1">
      <alignment horizontal="center"/>
      <protection locked="0"/>
    </xf>
    <xf numFmtId="0" fontId="5" fillId="6" borderId="27" xfId="0" applyFont="1" applyFill="1" applyBorder="1" applyAlignment="1" applyProtection="1">
      <alignment horizontal="center"/>
      <protection locked="0"/>
    </xf>
    <xf numFmtId="0" fontId="6" fillId="5" borderId="0" xfId="0" applyFont="1" applyFill="1" applyBorder="1" applyAlignment="1">
      <alignment horizontal="center" vertical="top"/>
    </xf>
    <xf numFmtId="0" fontId="6" fillId="5" borderId="22" xfId="0" applyFont="1" applyFill="1" applyBorder="1" applyAlignment="1">
      <alignment horizontal="center" vertical="top"/>
    </xf>
    <xf numFmtId="0" fontId="6" fillId="5" borderId="9" xfId="0" applyFont="1" applyFill="1" applyBorder="1" applyAlignment="1">
      <alignment horizontal="center" vertical="top"/>
    </xf>
    <xf numFmtId="0" fontId="6" fillId="5" borderId="23" xfId="0" applyFont="1" applyFill="1" applyBorder="1" applyAlignment="1">
      <alignment horizontal="center" vertical="top"/>
    </xf>
    <xf numFmtId="0" fontId="11" fillId="5" borderId="8" xfId="0" applyFont="1" applyFill="1" applyBorder="1" applyAlignment="1">
      <alignment horizontal="right" vertical="top"/>
    </xf>
    <xf numFmtId="0" fontId="11" fillId="5" borderId="9" xfId="0" applyFont="1" applyFill="1" applyBorder="1" applyAlignment="1">
      <alignment horizontal="right" vertical="top"/>
    </xf>
    <xf numFmtId="0" fontId="11" fillId="5" borderId="23" xfId="0" applyFont="1" applyFill="1" applyBorder="1" applyAlignment="1">
      <alignment horizontal="right" vertical="top"/>
    </xf>
    <xf numFmtId="165" fontId="6" fillId="6" borderId="0" xfId="1" applyNumberFormat="1" applyFont="1" applyFill="1" applyBorder="1" applyAlignment="1" applyProtection="1">
      <alignment horizontal="center"/>
      <protection locked="0"/>
    </xf>
    <xf numFmtId="165" fontId="5" fillId="6" borderId="22" xfId="1" applyNumberFormat="1" applyFont="1" applyFill="1" applyBorder="1" applyAlignment="1" applyProtection="1">
      <alignment horizontal="center"/>
      <protection locked="0"/>
    </xf>
    <xf numFmtId="0" fontId="5" fillId="6" borderId="0" xfId="0" applyFont="1" applyFill="1" applyBorder="1" applyAlignment="1" applyProtection="1">
      <alignment horizontal="center" vertical="top"/>
      <protection locked="0"/>
    </xf>
    <xf numFmtId="0" fontId="6" fillId="6" borderId="22" xfId="0" applyFont="1" applyFill="1" applyBorder="1" applyAlignment="1" applyProtection="1">
      <alignment horizontal="center" vertical="top"/>
      <protection locked="0"/>
    </xf>
    <xf numFmtId="0" fontId="11" fillId="5" borderId="62" xfId="0" applyFont="1" applyFill="1" applyBorder="1" applyAlignment="1">
      <alignment horizontal="center"/>
    </xf>
    <xf numFmtId="0" fontId="11" fillId="5" borderId="61" xfId="0" applyFont="1" applyFill="1" applyBorder="1" applyAlignment="1">
      <alignment horizontal="center"/>
    </xf>
    <xf numFmtId="0" fontId="11" fillId="5" borderId="60" xfId="0" applyFont="1" applyFill="1" applyBorder="1" applyAlignment="1">
      <alignment horizontal="center"/>
    </xf>
    <xf numFmtId="9" fontId="6" fillId="5" borderId="1" xfId="4" applyFont="1" applyFill="1" applyBorder="1" applyAlignment="1">
      <alignment horizontal="center"/>
    </xf>
    <xf numFmtId="9" fontId="6" fillId="5" borderId="0" xfId="4" applyFont="1" applyFill="1" applyBorder="1" applyAlignment="1">
      <alignment horizontal="center"/>
    </xf>
    <xf numFmtId="9" fontId="6" fillId="5" borderId="22" xfId="4" applyFont="1" applyFill="1" applyBorder="1" applyAlignment="1">
      <alignment horizontal="center"/>
    </xf>
    <xf numFmtId="0" fontId="5" fillId="6" borderId="9" xfId="0" applyFont="1" applyFill="1" applyBorder="1" applyAlignment="1" applyProtection="1">
      <alignment horizontal="center" vertical="top"/>
      <protection locked="0"/>
    </xf>
    <xf numFmtId="0" fontId="6" fillId="6" borderId="23" xfId="0" applyFont="1" applyFill="1" applyBorder="1" applyAlignment="1" applyProtection="1">
      <alignment horizontal="center" vertical="top"/>
      <protection locked="0"/>
    </xf>
    <xf numFmtId="0" fontId="6" fillId="5" borderId="6" xfId="0" applyFont="1" applyFill="1" applyBorder="1" applyAlignment="1">
      <alignment horizontal="center" vertical="top"/>
    </xf>
    <xf numFmtId="0" fontId="5" fillId="5" borderId="0" xfId="0" applyFont="1" applyFill="1" applyBorder="1" applyAlignment="1" applyProtection="1">
      <alignment horizontal="center" vertical="top"/>
      <protection locked="0"/>
    </xf>
    <xf numFmtId="0" fontId="6" fillId="5" borderId="22" xfId="0" applyFont="1" applyFill="1" applyBorder="1" applyAlignment="1" applyProtection="1">
      <alignment horizontal="center" vertical="top"/>
      <protection locked="0"/>
    </xf>
    <xf numFmtId="0" fontId="12" fillId="5" borderId="6" xfId="0" applyFont="1" applyFill="1" applyBorder="1" applyAlignment="1">
      <alignment horizontal="center" vertical="center" wrapText="1"/>
    </xf>
    <xf numFmtId="0" fontId="11" fillId="5" borderId="5" xfId="0" applyFont="1" applyFill="1" applyBorder="1" applyAlignment="1">
      <alignment horizontal="center" vertical="center"/>
    </xf>
    <xf numFmtId="0" fontId="11" fillId="5" borderId="29" xfId="0" applyFont="1" applyFill="1" applyBorder="1" applyAlignment="1">
      <alignment horizontal="center" vertical="center"/>
    </xf>
    <xf numFmtId="0" fontId="11" fillId="5" borderId="12" xfId="0" applyFont="1" applyFill="1" applyBorder="1" applyAlignment="1">
      <alignment horizontal="center" vertical="center"/>
    </xf>
    <xf numFmtId="0" fontId="11" fillId="5" borderId="28" xfId="0" applyFont="1" applyFill="1" applyBorder="1" applyAlignment="1">
      <alignment horizontal="center" vertical="center"/>
    </xf>
    <xf numFmtId="0" fontId="6" fillId="6" borderId="0" xfId="0" applyFont="1" applyFill="1" applyBorder="1" applyAlignment="1" applyProtection="1">
      <alignment horizontal="center" vertical="top"/>
      <protection locked="0"/>
    </xf>
    <xf numFmtId="0" fontId="24" fillId="3" borderId="39" xfId="0" applyFont="1" applyFill="1" applyBorder="1" applyAlignment="1">
      <alignment horizontal="center"/>
    </xf>
    <xf numFmtId="0" fontId="24" fillId="3" borderId="40" xfId="0" applyFont="1" applyFill="1" applyBorder="1" applyAlignment="1">
      <alignment horizontal="center"/>
    </xf>
    <xf numFmtId="0" fontId="11" fillId="5" borderId="61" xfId="0" applyFont="1" applyFill="1" applyBorder="1" applyAlignment="1">
      <alignment horizontal="center" vertical="top" wrapText="1"/>
    </xf>
    <xf numFmtId="0" fontId="11" fillId="5" borderId="60" xfId="0" applyFont="1" applyFill="1" applyBorder="1" applyAlignment="1">
      <alignment horizontal="center" vertical="top" wrapText="1"/>
    </xf>
    <xf numFmtId="0" fontId="27" fillId="3" borderId="9" xfId="0" applyFont="1" applyFill="1" applyBorder="1" applyAlignment="1">
      <alignment horizontal="center" vertical="justify"/>
    </xf>
    <xf numFmtId="0" fontId="36" fillId="5" borderId="2" xfId="0" applyFont="1" applyFill="1" applyBorder="1" applyAlignment="1">
      <alignment horizontal="center" vertical="top"/>
    </xf>
    <xf numFmtId="0" fontId="36" fillId="5" borderId="3" xfId="0" applyFont="1" applyFill="1" applyBorder="1" applyAlignment="1">
      <alignment horizontal="center" vertical="top"/>
    </xf>
    <xf numFmtId="0" fontId="39" fillId="2" borderId="0" xfId="0" applyFont="1" applyFill="1" applyAlignment="1">
      <alignment horizontal="center"/>
    </xf>
    <xf numFmtId="0" fontId="19" fillId="2" borderId="0" xfId="0" applyFont="1" applyFill="1" applyAlignment="1">
      <alignment horizontal="center"/>
    </xf>
    <xf numFmtId="0" fontId="39" fillId="2" borderId="0" xfId="0" applyFont="1" applyFill="1" applyAlignment="1">
      <alignment horizontal="center" wrapText="1"/>
    </xf>
    <xf numFmtId="0" fontId="19" fillId="2" borderId="0" xfId="0" applyFont="1" applyFill="1" applyAlignment="1">
      <alignment horizontal="center" wrapText="1"/>
    </xf>
    <xf numFmtId="0" fontId="35" fillId="3" borderId="0" xfId="0" applyFont="1" applyFill="1" applyBorder="1" applyAlignment="1">
      <alignment horizontal="center"/>
    </xf>
    <xf numFmtId="0" fontId="24" fillId="3" borderId="0" xfId="0" applyFont="1" applyFill="1" applyBorder="1" applyAlignment="1">
      <alignment horizontal="center"/>
    </xf>
    <xf numFmtId="0" fontId="34" fillId="3" borderId="0" xfId="0" applyFont="1" applyFill="1" applyBorder="1" applyAlignment="1">
      <alignment horizontal="center" vertical="center"/>
    </xf>
    <xf numFmtId="0" fontId="34" fillId="3" borderId="39" xfId="0" applyFont="1" applyFill="1" applyBorder="1" applyAlignment="1">
      <alignment horizontal="center"/>
    </xf>
    <xf numFmtId="0" fontId="34" fillId="3" borderId="44" xfId="0" applyFont="1" applyFill="1" applyBorder="1" applyAlignment="1">
      <alignment horizontal="center"/>
    </xf>
    <xf numFmtId="0" fontId="34" fillId="3" borderId="40" xfId="0" applyFont="1" applyFill="1" applyBorder="1" applyAlignment="1">
      <alignment horizontal="center"/>
    </xf>
    <xf numFmtId="0" fontId="8" fillId="6" borderId="50" xfId="0" applyFont="1" applyFill="1" applyBorder="1" applyAlignment="1" applyProtection="1">
      <alignment horizontal="center"/>
      <protection locked="0"/>
    </xf>
    <xf numFmtId="0" fontId="8" fillId="6" borderId="32" xfId="0" applyFont="1" applyFill="1" applyBorder="1" applyAlignment="1" applyProtection="1">
      <alignment horizontal="center"/>
      <protection locked="0"/>
    </xf>
    <xf numFmtId="0" fontId="24" fillId="3" borderId="70" xfId="0" applyFont="1" applyFill="1" applyBorder="1" applyAlignment="1">
      <alignment horizontal="center"/>
    </xf>
    <xf numFmtId="0" fontId="24" fillId="3" borderId="71" xfId="0" applyFont="1" applyFill="1" applyBorder="1" applyAlignment="1">
      <alignment horizontal="center"/>
    </xf>
  </cellXfs>
  <cellStyles count="9">
    <cellStyle name="Comma" xfId="1" builtinId="3"/>
    <cellStyle name="Currency" xfId="2" builtinId="4"/>
    <cellStyle name="Normal" xfId="0" builtinId="0"/>
    <cellStyle name="Normal 2" xfId="3" xr:uid="{00000000-0005-0000-0000-000003000000}"/>
    <cellStyle name="Normal 2 2" xfId="6" xr:uid="{00000000-0005-0000-0000-000004000000}"/>
    <cellStyle name="Normal 2 3" xfId="8" xr:uid="{00000000-0005-0000-0000-000001000000}"/>
    <cellStyle name="Normal 3" xfId="5" xr:uid="{00000000-0005-0000-0000-000005000000}"/>
    <cellStyle name="Normal 4" xfId="7" xr:uid="{00000000-0005-0000-0000-000032000000}"/>
    <cellStyle name="Percent" xfId="4" builtinId="5"/>
  </cellStyles>
  <dxfs count="0"/>
  <tableStyles count="0" defaultTableStyle="TableStyleMedium2" defaultPivotStyle="PivotStyleLight16"/>
  <colors>
    <mruColors>
      <color rgb="FF6B301E"/>
      <color rgb="FFEBC27D"/>
      <color rgb="FFF4E6D1"/>
      <color rgb="FF375D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cfo.university/assessment" TargetMode="External"/><Relationship Id="rId2" Type="http://schemas.openxmlformats.org/officeDocument/2006/relationships/image" Target="../media/image1.png"/><Relationship Id="rId1" Type="http://schemas.openxmlformats.org/officeDocument/2006/relationships/hyperlink" Target="http://cfo.university/" TargetMode="External"/><Relationship Id="rId6" Type="http://schemas.openxmlformats.org/officeDocument/2006/relationships/hyperlink" Target="https://player.vimeo.com/video/232103116" TargetMode="External"/><Relationship Id="rId5" Type="http://schemas.openxmlformats.org/officeDocument/2006/relationships/hyperlink" Target="http://eepurl.com/c0amFD" TargetMode="External"/><Relationship Id="rId4" Type="http://schemas.openxmlformats.org/officeDocument/2006/relationships/hyperlink" Target="http://cfo.university/register"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313265</xdr:colOff>
      <xdr:row>1</xdr:row>
      <xdr:rowOff>304800</xdr:rowOff>
    </xdr:from>
    <xdr:to>
      <xdr:col>7</xdr:col>
      <xdr:colOff>269982</xdr:colOff>
      <xdr:row>3</xdr:row>
      <xdr:rowOff>198967</xdr:rowOff>
    </xdr:to>
    <xdr:pic>
      <xdr:nvPicPr>
        <xdr:cNvPr id="2" name="Picture 1">
          <a:hlinkClick xmlns:r="http://schemas.openxmlformats.org/officeDocument/2006/relationships" r:id="rId1"/>
          <a:extLst>
            <a:ext uri="{FF2B5EF4-FFF2-40B4-BE49-F238E27FC236}">
              <a16:creationId xmlns:a16="http://schemas.microsoft.com/office/drawing/2014/main" id="{E141798E-1608-491A-8D8A-B41437C72A7D}"/>
            </a:ext>
          </a:extLst>
        </xdr:cNvPr>
        <xdr:cNvPicPr>
          <a:picLocks noChangeAspect="1"/>
        </xdr:cNvPicPr>
      </xdr:nvPicPr>
      <xdr:blipFill>
        <a:blip xmlns:r="http://schemas.openxmlformats.org/officeDocument/2006/relationships" r:embed="rId2"/>
        <a:stretch>
          <a:fillRect/>
        </a:stretch>
      </xdr:blipFill>
      <xdr:spPr>
        <a:xfrm>
          <a:off x="7620845" y="495300"/>
          <a:ext cx="2364637" cy="404707"/>
        </a:xfrm>
        <a:prstGeom prst="rect">
          <a:avLst/>
        </a:prstGeom>
      </xdr:spPr>
    </xdr:pic>
    <xdr:clientData/>
  </xdr:twoCellAnchor>
  <xdr:twoCellAnchor>
    <xdr:from>
      <xdr:col>4</xdr:col>
      <xdr:colOff>430903</xdr:colOff>
      <xdr:row>12</xdr:row>
      <xdr:rowOff>99209</xdr:rowOff>
    </xdr:from>
    <xdr:to>
      <xdr:col>6</xdr:col>
      <xdr:colOff>148963</xdr:colOff>
      <xdr:row>13</xdr:row>
      <xdr:rowOff>99209</xdr:rowOff>
    </xdr:to>
    <xdr:sp macro="" textlink="">
      <xdr:nvSpPr>
        <xdr:cNvPr id="3" name="Rectangle: Rounded Corners 2">
          <a:hlinkClick xmlns:r="http://schemas.openxmlformats.org/officeDocument/2006/relationships" r:id="rId3"/>
          <a:extLst>
            <a:ext uri="{FF2B5EF4-FFF2-40B4-BE49-F238E27FC236}">
              <a16:creationId xmlns:a16="http://schemas.microsoft.com/office/drawing/2014/main" id="{8F6BDAE3-1DF6-4B7B-AFDC-103FFB244173}"/>
            </a:ext>
          </a:extLst>
        </xdr:cNvPr>
        <xdr:cNvSpPr/>
      </xdr:nvSpPr>
      <xdr:spPr>
        <a:xfrm>
          <a:off x="8340463" y="4031129"/>
          <a:ext cx="922020" cy="31242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Click Here</a:t>
          </a:r>
        </a:p>
      </xdr:txBody>
    </xdr:sp>
    <xdr:clientData/>
  </xdr:twoCellAnchor>
  <xdr:twoCellAnchor>
    <xdr:from>
      <xdr:col>4</xdr:col>
      <xdr:colOff>194982</xdr:colOff>
      <xdr:row>17</xdr:row>
      <xdr:rowOff>489025</xdr:rowOff>
    </xdr:from>
    <xdr:to>
      <xdr:col>6</xdr:col>
      <xdr:colOff>377862</xdr:colOff>
      <xdr:row>18</xdr:row>
      <xdr:rowOff>260425</xdr:rowOff>
    </xdr:to>
    <xdr:sp macro="" textlink="">
      <xdr:nvSpPr>
        <xdr:cNvPr id="4" name="Rectangle: Rounded Corners 3">
          <a:hlinkClick xmlns:r="http://schemas.openxmlformats.org/officeDocument/2006/relationships" r:id="rId4"/>
          <a:extLst>
            <a:ext uri="{FF2B5EF4-FFF2-40B4-BE49-F238E27FC236}">
              <a16:creationId xmlns:a16="http://schemas.microsoft.com/office/drawing/2014/main" id="{EC5FD232-0327-4A7E-9ABA-E0FAC87F81F0}"/>
            </a:ext>
          </a:extLst>
        </xdr:cNvPr>
        <xdr:cNvSpPr/>
      </xdr:nvSpPr>
      <xdr:spPr>
        <a:xfrm>
          <a:off x="8104542" y="5899225"/>
          <a:ext cx="1386840" cy="30480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Join CFO.Universiy</a:t>
          </a:r>
        </a:p>
      </xdr:txBody>
    </xdr:sp>
    <xdr:clientData/>
  </xdr:twoCellAnchor>
  <xdr:twoCellAnchor>
    <xdr:from>
      <xdr:col>4</xdr:col>
      <xdr:colOff>124609</xdr:colOff>
      <xdr:row>23</xdr:row>
      <xdr:rowOff>107128</xdr:rowOff>
    </xdr:from>
    <xdr:to>
      <xdr:col>6</xdr:col>
      <xdr:colOff>566569</xdr:colOff>
      <xdr:row>24</xdr:row>
      <xdr:rowOff>91888</xdr:rowOff>
    </xdr:to>
    <xdr:sp macro="" textlink="">
      <xdr:nvSpPr>
        <xdr:cNvPr id="5" name="Rectangle: Rounded Corners 4">
          <a:hlinkClick xmlns:r="http://schemas.openxmlformats.org/officeDocument/2006/relationships" r:id="rId5"/>
          <a:extLst>
            <a:ext uri="{FF2B5EF4-FFF2-40B4-BE49-F238E27FC236}">
              <a16:creationId xmlns:a16="http://schemas.microsoft.com/office/drawing/2014/main" id="{9CD11AB9-C474-4968-94D6-6532310DEB0A}"/>
            </a:ext>
          </a:extLst>
        </xdr:cNvPr>
        <xdr:cNvSpPr/>
      </xdr:nvSpPr>
      <xdr:spPr>
        <a:xfrm>
          <a:off x="8034169" y="7643308"/>
          <a:ext cx="1645920" cy="297180"/>
        </a:xfrm>
        <a:prstGeom prst="roundRect">
          <a:avLst/>
        </a:prstGeom>
        <a:solidFill>
          <a:srgbClr val="6B301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The</a:t>
          </a:r>
          <a:r>
            <a:rPr lang="en-US" sz="1200" b="1" baseline="0"/>
            <a:t> Balanced Digest</a:t>
          </a:r>
          <a:endParaRPr lang="en-US" sz="1200" b="1"/>
        </a:p>
      </xdr:txBody>
    </xdr:sp>
    <xdr:clientData/>
  </xdr:twoCellAnchor>
  <xdr:twoCellAnchor>
    <xdr:from>
      <xdr:col>3</xdr:col>
      <xdr:colOff>259977</xdr:colOff>
      <xdr:row>24</xdr:row>
      <xdr:rowOff>295835</xdr:rowOff>
    </xdr:from>
    <xdr:to>
      <xdr:col>7</xdr:col>
      <xdr:colOff>358589</xdr:colOff>
      <xdr:row>25</xdr:row>
      <xdr:rowOff>277905</xdr:rowOff>
    </xdr:to>
    <xdr:sp macro="" textlink="">
      <xdr:nvSpPr>
        <xdr:cNvPr id="6" name="Rectangle: Rounded Corners 5">
          <a:hlinkClick xmlns:r="http://schemas.openxmlformats.org/officeDocument/2006/relationships" r:id="rId6"/>
          <a:extLst>
            <a:ext uri="{FF2B5EF4-FFF2-40B4-BE49-F238E27FC236}">
              <a16:creationId xmlns:a16="http://schemas.microsoft.com/office/drawing/2014/main" id="{47DB8E9D-FECC-4A6F-AAAB-B830CFDB07A7}"/>
            </a:ext>
          </a:extLst>
        </xdr:cNvPr>
        <xdr:cNvSpPr/>
      </xdr:nvSpPr>
      <xdr:spPr>
        <a:xfrm>
          <a:off x="7567557" y="8144435"/>
          <a:ext cx="2506532" cy="294490"/>
        </a:xfrm>
        <a:prstGeom prst="roundRect">
          <a:avLst/>
        </a:prstGeom>
        <a:solidFill>
          <a:srgbClr val="375D4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b="1">
              <a:solidFill>
                <a:schemeClr val="bg1"/>
              </a:solidFill>
            </a:rPr>
            <a:t>Welcome</a:t>
          </a:r>
          <a:r>
            <a:rPr lang="en-US" sz="1400" b="1" baseline="0">
              <a:solidFill>
                <a:schemeClr val="bg1"/>
              </a:solidFill>
            </a:rPr>
            <a:t> to CFO.University</a:t>
          </a:r>
          <a:endParaRPr lang="en-US" sz="14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1676400</xdr:colOff>
      <xdr:row>26</xdr:row>
      <xdr:rowOff>1562100</xdr:rowOff>
    </xdr:from>
    <xdr:to>
      <xdr:col>2</xdr:col>
      <xdr:colOff>3876051</xdr:colOff>
      <xdr:row>27</xdr:row>
      <xdr:rowOff>124709</xdr:rowOff>
    </xdr:to>
    <xdr:pic>
      <xdr:nvPicPr>
        <xdr:cNvPr id="4" name="Picture 3">
          <a:extLst>
            <a:ext uri="{FF2B5EF4-FFF2-40B4-BE49-F238E27FC236}">
              <a16:creationId xmlns:a16="http://schemas.microsoft.com/office/drawing/2014/main" id="{0EDF5DFF-54BF-493B-A0AE-CC7A1641FFE4}"/>
            </a:ext>
          </a:extLst>
        </xdr:cNvPr>
        <xdr:cNvPicPr>
          <a:picLocks noChangeAspect="1"/>
        </xdr:cNvPicPr>
      </xdr:nvPicPr>
      <xdr:blipFill>
        <a:blip xmlns:r="http://schemas.openxmlformats.org/officeDocument/2006/relationships" r:embed="rId1"/>
        <a:stretch>
          <a:fillRect/>
        </a:stretch>
      </xdr:blipFill>
      <xdr:spPr>
        <a:xfrm>
          <a:off x="3914775" y="7829550"/>
          <a:ext cx="2199651" cy="343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2</xdr:row>
      <xdr:rowOff>114300</xdr:rowOff>
    </xdr:from>
    <xdr:to>
      <xdr:col>2</xdr:col>
      <xdr:colOff>320040</xdr:colOff>
      <xdr:row>3</xdr:row>
      <xdr:rowOff>325755</xdr:rowOff>
    </xdr:to>
    <xdr:pic>
      <xdr:nvPicPr>
        <xdr:cNvPr id="2" name="Picture 1">
          <a:extLst>
            <a:ext uri="{FF2B5EF4-FFF2-40B4-BE49-F238E27FC236}">
              <a16:creationId xmlns:a16="http://schemas.microsoft.com/office/drawing/2014/main" id="{A0548B0B-5842-435B-B424-4922EDC0CC26}"/>
            </a:ext>
          </a:extLst>
        </xdr:cNvPr>
        <xdr:cNvPicPr>
          <a:picLocks noChangeAspect="1"/>
        </xdr:cNvPicPr>
      </xdr:nvPicPr>
      <xdr:blipFill>
        <a:blip xmlns:r="http://schemas.openxmlformats.org/officeDocument/2006/relationships" r:embed="rId1"/>
        <a:stretch>
          <a:fillRect/>
        </a:stretch>
      </xdr:blipFill>
      <xdr:spPr>
        <a:xfrm>
          <a:off x="457200" y="447675"/>
          <a:ext cx="358140" cy="373380"/>
        </a:xfrm>
        <a:prstGeom prst="rect">
          <a:avLst/>
        </a:prstGeom>
      </xdr:spPr>
    </xdr:pic>
    <xdr:clientData/>
  </xdr:twoCellAnchor>
  <xdr:twoCellAnchor editAs="oneCell">
    <xdr:from>
      <xdr:col>2</xdr:col>
      <xdr:colOff>1730375</xdr:colOff>
      <xdr:row>53</xdr:row>
      <xdr:rowOff>79375</xdr:rowOff>
    </xdr:from>
    <xdr:to>
      <xdr:col>2</xdr:col>
      <xdr:colOff>3930026</xdr:colOff>
      <xdr:row>55</xdr:row>
      <xdr:rowOff>10409</xdr:rowOff>
    </xdr:to>
    <xdr:pic>
      <xdr:nvPicPr>
        <xdr:cNvPr id="5" name="Picture 4">
          <a:extLst>
            <a:ext uri="{FF2B5EF4-FFF2-40B4-BE49-F238E27FC236}">
              <a16:creationId xmlns:a16="http://schemas.microsoft.com/office/drawing/2014/main" id="{505127B3-CCE6-4768-88F9-E674016BF67E}"/>
            </a:ext>
          </a:extLst>
        </xdr:cNvPr>
        <xdr:cNvPicPr>
          <a:picLocks noChangeAspect="1"/>
        </xdr:cNvPicPr>
      </xdr:nvPicPr>
      <xdr:blipFill>
        <a:blip xmlns:r="http://schemas.openxmlformats.org/officeDocument/2006/relationships" r:embed="rId2"/>
        <a:stretch>
          <a:fillRect/>
        </a:stretch>
      </xdr:blipFill>
      <xdr:spPr>
        <a:xfrm>
          <a:off x="2222500" y="17002125"/>
          <a:ext cx="2199651" cy="343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152399</xdr:colOff>
      <xdr:row>2</xdr:row>
      <xdr:rowOff>104774</xdr:rowOff>
    </xdr:from>
    <xdr:to>
      <xdr:col>1</xdr:col>
      <xdr:colOff>657224</xdr:colOff>
      <xdr:row>6</xdr:row>
      <xdr:rowOff>50056</xdr:rowOff>
    </xdr:to>
    <xdr:pic>
      <xdr:nvPicPr>
        <xdr:cNvPr id="5" name="Picture 4">
          <a:extLst>
            <a:ext uri="{FF2B5EF4-FFF2-40B4-BE49-F238E27FC236}">
              <a16:creationId xmlns:a16="http://schemas.microsoft.com/office/drawing/2014/main" id="{300B7279-40D2-4B57-B2F5-CDC083A60726}"/>
            </a:ext>
          </a:extLst>
        </xdr:cNvPr>
        <xdr:cNvPicPr>
          <a:picLocks noChangeAspect="1"/>
        </xdr:cNvPicPr>
      </xdr:nvPicPr>
      <xdr:blipFill>
        <a:blip xmlns:r="http://schemas.openxmlformats.org/officeDocument/2006/relationships" r:embed="rId1"/>
        <a:stretch>
          <a:fillRect/>
        </a:stretch>
      </xdr:blipFill>
      <xdr:spPr>
        <a:xfrm>
          <a:off x="276224" y="466724"/>
          <a:ext cx="504825" cy="5263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714374</xdr:colOff>
      <xdr:row>2</xdr:row>
      <xdr:rowOff>104774</xdr:rowOff>
    </xdr:from>
    <xdr:to>
      <xdr:col>10</xdr:col>
      <xdr:colOff>508129</xdr:colOff>
      <xdr:row>4</xdr:row>
      <xdr:rowOff>133349</xdr:rowOff>
    </xdr:to>
    <xdr:pic>
      <xdr:nvPicPr>
        <xdr:cNvPr id="2" name="Picture 1">
          <a:extLst>
            <a:ext uri="{FF2B5EF4-FFF2-40B4-BE49-F238E27FC236}">
              <a16:creationId xmlns:a16="http://schemas.microsoft.com/office/drawing/2014/main" id="{F42B2463-5116-42A1-803C-C103F392F2E4}"/>
            </a:ext>
          </a:extLst>
        </xdr:cNvPr>
        <xdr:cNvPicPr>
          <a:picLocks noChangeAspect="1"/>
        </xdr:cNvPicPr>
      </xdr:nvPicPr>
      <xdr:blipFill>
        <a:blip xmlns:r="http://schemas.openxmlformats.org/officeDocument/2006/relationships" r:embed="rId1"/>
        <a:stretch>
          <a:fillRect/>
        </a:stretch>
      </xdr:blipFill>
      <xdr:spPr>
        <a:xfrm>
          <a:off x="6791324" y="438149"/>
          <a:ext cx="593855" cy="619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561975</xdr:colOff>
      <xdr:row>5</xdr:row>
      <xdr:rowOff>47625</xdr:rowOff>
    </xdr:from>
    <xdr:to>
      <xdr:col>1</xdr:col>
      <xdr:colOff>920115</xdr:colOff>
      <xdr:row>6</xdr:row>
      <xdr:rowOff>201930</xdr:rowOff>
    </xdr:to>
    <xdr:pic>
      <xdr:nvPicPr>
        <xdr:cNvPr id="2" name="Picture 1">
          <a:extLst>
            <a:ext uri="{FF2B5EF4-FFF2-40B4-BE49-F238E27FC236}">
              <a16:creationId xmlns:a16="http://schemas.microsoft.com/office/drawing/2014/main" id="{436D8501-FE3C-47BF-AB9C-11E0FCD58F55}"/>
            </a:ext>
          </a:extLst>
        </xdr:cNvPr>
        <xdr:cNvPicPr>
          <a:picLocks noChangeAspect="1"/>
        </xdr:cNvPicPr>
      </xdr:nvPicPr>
      <xdr:blipFill>
        <a:blip xmlns:r="http://schemas.openxmlformats.org/officeDocument/2006/relationships" r:embed="rId1"/>
        <a:stretch>
          <a:fillRect/>
        </a:stretch>
      </xdr:blipFill>
      <xdr:spPr>
        <a:xfrm>
          <a:off x="1171575" y="619125"/>
          <a:ext cx="358140" cy="373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Noble/Capital%20Investment%20Guidelines/Noble%20Capital%20Investment%20Request%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
      <sheetName val="Analysis"/>
      <sheetName val="Print"/>
      <sheetName val="Instructions"/>
      <sheetName val="Mainmenu"/>
      <sheetName val="Input"/>
      <sheetName val="Input2"/>
      <sheetName val="Input3"/>
      <sheetName val="WC"/>
      <sheetName val="Capint Deftax"/>
      <sheetName val="Tables"/>
      <sheetName val="Payback"/>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215"/>
  <sheetViews>
    <sheetView tabSelected="1" zoomScale="85" zoomScaleNormal="85" workbookViewId="0"/>
  </sheetViews>
  <sheetFormatPr baseColWidth="10" defaultColWidth="8.83203125" defaultRowHeight="15"/>
  <cols>
    <col min="1" max="1" width="31.6640625" style="339" customWidth="1"/>
    <col min="2" max="2" width="10.83203125" style="339" customWidth="1"/>
    <col min="3" max="9" width="8.83203125" style="339"/>
    <col min="10" max="10" width="10.83203125" style="339" customWidth="1"/>
    <col min="11" max="11" width="8.83203125" style="339" customWidth="1"/>
    <col min="12" max="12" width="80.1640625" style="339" customWidth="1"/>
    <col min="13" max="16384" width="8.83203125" style="339"/>
  </cols>
  <sheetData>
    <row r="1" spans="1:57" ht="16" thickBot="1">
      <c r="A1" s="338"/>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row>
    <row r="2" spans="1:57" ht="25.75" customHeight="1">
      <c r="A2" s="338"/>
      <c r="B2" s="385"/>
      <c r="C2" s="386"/>
      <c r="D2" s="340"/>
      <c r="E2" s="340"/>
      <c r="F2" s="340"/>
      <c r="G2" s="340"/>
      <c r="H2" s="340"/>
      <c r="I2" s="386"/>
      <c r="J2" s="389"/>
      <c r="K2" s="338"/>
      <c r="L2" s="373" t="s">
        <v>192</v>
      </c>
      <c r="M2" s="338"/>
      <c r="N2" s="338"/>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41"/>
      <c r="BE2" s="341"/>
    </row>
    <row r="3" spans="1:57">
      <c r="A3" s="338"/>
      <c r="B3" s="387"/>
      <c r="C3" s="388"/>
      <c r="D3" s="342"/>
      <c r="E3" s="342"/>
      <c r="F3" s="342"/>
      <c r="G3" s="342"/>
      <c r="H3" s="342"/>
      <c r="I3" s="388"/>
      <c r="J3" s="390"/>
      <c r="K3" s="338"/>
      <c r="L3" s="374"/>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38"/>
      <c r="AW3" s="338"/>
      <c r="AX3" s="338"/>
      <c r="AY3" s="338"/>
      <c r="AZ3" s="338"/>
      <c r="BA3" s="338"/>
      <c r="BB3" s="338"/>
      <c r="BC3" s="338"/>
      <c r="BD3" s="341"/>
      <c r="BE3" s="341"/>
    </row>
    <row r="4" spans="1:57" ht="40.75" customHeight="1" thickBot="1">
      <c r="A4" s="338"/>
      <c r="B4" s="387"/>
      <c r="C4" s="388"/>
      <c r="D4" s="342"/>
      <c r="E4" s="342"/>
      <c r="F4" s="342"/>
      <c r="G4" s="342"/>
      <c r="H4" s="342"/>
      <c r="I4" s="388"/>
      <c r="J4" s="390"/>
      <c r="K4" s="338"/>
      <c r="L4" s="375"/>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38"/>
      <c r="AW4" s="338"/>
      <c r="AX4" s="338"/>
      <c r="AY4" s="338"/>
      <c r="AZ4" s="338"/>
      <c r="BA4" s="338"/>
      <c r="BB4" s="338"/>
      <c r="BC4" s="338"/>
      <c r="BD4" s="341"/>
      <c r="BE4" s="341"/>
    </row>
    <row r="5" spans="1:57" ht="30" customHeight="1" thickTop="1">
      <c r="A5" s="338"/>
      <c r="B5" s="391" t="s">
        <v>185</v>
      </c>
      <c r="C5" s="392"/>
      <c r="D5" s="392"/>
      <c r="E5" s="392"/>
      <c r="F5" s="392"/>
      <c r="G5" s="392"/>
      <c r="H5" s="392"/>
      <c r="I5" s="392"/>
      <c r="J5" s="393"/>
      <c r="K5" s="338"/>
      <c r="L5" s="376" t="s">
        <v>191</v>
      </c>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38"/>
      <c r="AW5" s="338"/>
      <c r="AX5" s="338"/>
      <c r="AY5" s="338"/>
      <c r="AZ5" s="338"/>
      <c r="BA5" s="338"/>
      <c r="BB5" s="338"/>
      <c r="BC5" s="338"/>
      <c r="BD5" s="341"/>
      <c r="BE5" s="341"/>
    </row>
    <row r="6" spans="1:57" ht="30" customHeight="1" thickBot="1">
      <c r="A6" s="338"/>
      <c r="B6" s="391"/>
      <c r="C6" s="392"/>
      <c r="D6" s="392"/>
      <c r="E6" s="392"/>
      <c r="F6" s="392"/>
      <c r="G6" s="392"/>
      <c r="H6" s="392"/>
      <c r="I6" s="392"/>
      <c r="J6" s="393"/>
      <c r="K6" s="338"/>
      <c r="L6" s="377"/>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38"/>
      <c r="AW6" s="338"/>
      <c r="AX6" s="338"/>
      <c r="AY6" s="338"/>
      <c r="AZ6" s="338"/>
      <c r="BA6" s="338"/>
      <c r="BB6" s="338"/>
      <c r="BC6" s="338"/>
      <c r="BD6" s="341"/>
      <c r="BE6" s="341"/>
    </row>
    <row r="7" spans="1:57" ht="20" customHeight="1" thickTop="1">
      <c r="A7" s="338"/>
      <c r="B7" s="343"/>
      <c r="C7" s="344"/>
      <c r="D7" s="344"/>
      <c r="E7" s="344"/>
      <c r="F7" s="344"/>
      <c r="G7" s="344"/>
      <c r="H7" s="344"/>
      <c r="I7" s="344"/>
      <c r="J7" s="345"/>
      <c r="K7" s="338"/>
      <c r="L7" s="36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38"/>
      <c r="AW7" s="338"/>
      <c r="AX7" s="338"/>
      <c r="AY7" s="338"/>
      <c r="AZ7" s="338"/>
      <c r="BA7" s="338"/>
      <c r="BB7" s="338"/>
      <c r="BC7" s="338"/>
      <c r="BD7" s="341"/>
      <c r="BE7" s="341"/>
    </row>
    <row r="8" spans="1:57" ht="30" customHeight="1">
      <c r="A8" s="338"/>
      <c r="B8" s="378" t="s">
        <v>186</v>
      </c>
      <c r="C8" s="379"/>
      <c r="D8" s="379"/>
      <c r="E8" s="379"/>
      <c r="F8" s="379"/>
      <c r="G8" s="379"/>
      <c r="H8" s="379"/>
      <c r="I8" s="379"/>
      <c r="J8" s="380"/>
      <c r="K8" s="346"/>
      <c r="L8" s="372" t="s">
        <v>193</v>
      </c>
      <c r="M8" s="346"/>
      <c r="N8" s="346"/>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8"/>
      <c r="AY8" s="338"/>
      <c r="AZ8" s="338"/>
      <c r="BA8" s="338"/>
      <c r="BB8" s="338"/>
      <c r="BC8" s="338"/>
      <c r="BD8" s="341"/>
      <c r="BE8" s="341"/>
    </row>
    <row r="9" spans="1:57" ht="30" customHeight="1">
      <c r="A9" s="338"/>
      <c r="B9" s="378"/>
      <c r="C9" s="379"/>
      <c r="D9" s="379"/>
      <c r="E9" s="379"/>
      <c r="F9" s="379"/>
      <c r="G9" s="379"/>
      <c r="H9" s="379"/>
      <c r="I9" s="379"/>
      <c r="J9" s="380"/>
      <c r="K9" s="346"/>
      <c r="L9" s="372"/>
      <c r="M9" s="346"/>
      <c r="N9" s="346"/>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8"/>
      <c r="AY9" s="338"/>
      <c r="AZ9" s="338"/>
      <c r="BA9" s="338"/>
      <c r="BB9" s="338"/>
      <c r="BC9" s="338"/>
      <c r="BD9" s="341"/>
      <c r="BE9" s="341"/>
    </row>
    <row r="10" spans="1:57" ht="20" customHeight="1">
      <c r="A10" s="338"/>
      <c r="B10" s="347"/>
      <c r="C10" s="348"/>
      <c r="D10" s="348"/>
      <c r="E10" s="348"/>
      <c r="F10" s="348"/>
      <c r="G10" s="348"/>
      <c r="H10" s="348"/>
      <c r="I10" s="348"/>
      <c r="J10" s="349"/>
      <c r="K10" s="346"/>
      <c r="L10" s="368"/>
      <c r="M10" s="346"/>
      <c r="N10" s="346"/>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41"/>
      <c r="BE10" s="341"/>
    </row>
    <row r="11" spans="1:57" ht="30" customHeight="1">
      <c r="A11" s="338"/>
      <c r="B11" s="378" t="s">
        <v>187</v>
      </c>
      <c r="C11" s="379"/>
      <c r="D11" s="379"/>
      <c r="E11" s="379"/>
      <c r="F11" s="379"/>
      <c r="G11" s="379"/>
      <c r="H11" s="379"/>
      <c r="I11" s="379"/>
      <c r="J11" s="380"/>
      <c r="K11" s="346"/>
      <c r="L11" s="371" t="s">
        <v>194</v>
      </c>
      <c r="M11" s="346"/>
      <c r="N11" s="346"/>
      <c r="O11" s="338"/>
      <c r="P11" s="338"/>
      <c r="Q11" s="338"/>
      <c r="R11" s="338"/>
      <c r="S11" s="338"/>
      <c r="T11" s="338"/>
      <c r="U11" s="338"/>
      <c r="V11" s="338"/>
      <c r="W11" s="338"/>
      <c r="X11" s="338"/>
      <c r="Y11" s="338"/>
      <c r="Z11" s="338"/>
      <c r="AA11" s="338"/>
      <c r="AB11" s="338"/>
      <c r="AC11" s="338"/>
      <c r="AD11" s="338"/>
      <c r="AE11" s="338"/>
      <c r="AF11" s="338"/>
      <c r="AG11" s="338"/>
      <c r="AH11" s="338"/>
      <c r="AI11" s="338"/>
      <c r="AJ11" s="338"/>
      <c r="AK11" s="338"/>
      <c r="AL11" s="338"/>
      <c r="AM11" s="338"/>
      <c r="AN11" s="338"/>
      <c r="AO11" s="338"/>
      <c r="AP11" s="338"/>
      <c r="AQ11" s="338"/>
      <c r="AR11" s="338"/>
      <c r="AS11" s="338"/>
      <c r="AT11" s="338"/>
      <c r="AU11" s="338"/>
      <c r="AV11" s="338"/>
      <c r="AW11" s="338"/>
      <c r="AX11" s="338"/>
      <c r="AY11" s="338"/>
      <c r="AZ11" s="338"/>
      <c r="BA11" s="338"/>
      <c r="BB11" s="338"/>
      <c r="BC11" s="338"/>
      <c r="BD11" s="341"/>
      <c r="BE11" s="341"/>
    </row>
    <row r="12" spans="1:57" ht="24.5" customHeight="1">
      <c r="A12" s="350"/>
      <c r="B12" s="378"/>
      <c r="C12" s="379"/>
      <c r="D12" s="379"/>
      <c r="E12" s="379"/>
      <c r="F12" s="379"/>
      <c r="G12" s="379"/>
      <c r="H12" s="379"/>
      <c r="I12" s="379"/>
      <c r="J12" s="380"/>
      <c r="K12" s="346"/>
      <c r="L12" s="371"/>
      <c r="M12" s="346"/>
      <c r="N12" s="346"/>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41"/>
      <c r="BE12" s="341"/>
    </row>
    <row r="13" spans="1:57" ht="25" customHeight="1">
      <c r="A13" s="350"/>
      <c r="B13" s="351"/>
      <c r="C13" s="352"/>
      <c r="D13" s="352"/>
      <c r="E13" s="352"/>
      <c r="F13" s="352"/>
      <c r="G13" s="352"/>
      <c r="H13" s="352"/>
      <c r="I13" s="352"/>
      <c r="J13" s="353"/>
      <c r="K13" s="346"/>
      <c r="L13" s="371"/>
      <c r="M13" s="346"/>
      <c r="N13" s="346"/>
      <c r="O13" s="338"/>
      <c r="P13" s="338"/>
      <c r="Q13" s="338"/>
      <c r="R13" s="338"/>
      <c r="S13" s="338"/>
      <c r="T13" s="338"/>
      <c r="U13" s="338"/>
      <c r="V13" s="338"/>
      <c r="W13" s="338"/>
      <c r="X13" s="338"/>
      <c r="Y13" s="338"/>
      <c r="Z13" s="338"/>
      <c r="AA13" s="338"/>
      <c r="AB13" s="338"/>
      <c r="AC13" s="338"/>
      <c r="AD13" s="338"/>
      <c r="AE13" s="338"/>
      <c r="AF13" s="338"/>
      <c r="AG13" s="338"/>
      <c r="AH13" s="338"/>
      <c r="AI13" s="338"/>
      <c r="AJ13" s="338"/>
      <c r="AK13" s="338"/>
      <c r="AL13" s="338"/>
      <c r="AM13" s="338"/>
      <c r="AN13" s="338"/>
      <c r="AO13" s="338"/>
      <c r="AP13" s="338"/>
      <c r="AQ13" s="338"/>
      <c r="AR13" s="338"/>
      <c r="AS13" s="338"/>
      <c r="AT13" s="338"/>
      <c r="AU13" s="338"/>
      <c r="AV13" s="338"/>
      <c r="AW13" s="338"/>
      <c r="AX13" s="338"/>
      <c r="AY13" s="338"/>
      <c r="AZ13" s="338"/>
      <c r="BA13" s="338"/>
      <c r="BB13" s="338"/>
      <c r="BC13" s="338"/>
      <c r="BD13" s="341"/>
      <c r="BE13" s="341"/>
    </row>
    <row r="14" spans="1:57" ht="25" customHeight="1">
      <c r="A14" s="350"/>
      <c r="B14" s="351"/>
      <c r="C14" s="352"/>
      <c r="D14" s="352"/>
      <c r="E14" s="352"/>
      <c r="F14" s="352"/>
      <c r="G14" s="352"/>
      <c r="H14" s="352"/>
      <c r="I14" s="352"/>
      <c r="J14" s="353"/>
      <c r="K14" s="346"/>
      <c r="L14" s="370" t="s">
        <v>195</v>
      </c>
      <c r="M14" s="346"/>
      <c r="N14" s="346"/>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41"/>
      <c r="BE14" s="341"/>
    </row>
    <row r="15" spans="1:57" ht="20" customHeight="1">
      <c r="A15" s="338"/>
      <c r="B15" s="343"/>
      <c r="C15" s="344"/>
      <c r="D15" s="344"/>
      <c r="E15" s="344"/>
      <c r="F15" s="344"/>
      <c r="G15" s="344"/>
      <c r="H15" s="344"/>
      <c r="I15" s="344"/>
      <c r="J15" s="345"/>
      <c r="K15" s="346"/>
      <c r="L15" s="370"/>
      <c r="M15" s="346"/>
      <c r="N15" s="346"/>
      <c r="O15" s="338"/>
      <c r="P15" s="338"/>
      <c r="Q15" s="338"/>
      <c r="R15" s="338"/>
      <c r="S15" s="338"/>
      <c r="T15" s="338"/>
      <c r="U15" s="338"/>
      <c r="V15" s="338"/>
      <c r="W15" s="338"/>
      <c r="X15" s="338"/>
      <c r="Y15" s="338"/>
      <c r="Z15" s="338"/>
      <c r="AA15" s="338"/>
      <c r="AB15" s="338"/>
      <c r="AC15" s="338"/>
      <c r="AD15" s="338"/>
      <c r="AE15" s="338"/>
      <c r="AF15" s="338"/>
      <c r="AG15" s="338"/>
      <c r="AH15" s="338"/>
      <c r="AI15" s="338"/>
      <c r="AJ15" s="338"/>
      <c r="AK15" s="338"/>
      <c r="AL15" s="338"/>
      <c r="AM15" s="338"/>
      <c r="AN15" s="338"/>
      <c r="AO15" s="338"/>
      <c r="AP15" s="338"/>
      <c r="AQ15" s="338"/>
      <c r="AR15" s="338"/>
      <c r="AS15" s="338"/>
      <c r="AT15" s="338"/>
      <c r="AU15" s="338"/>
      <c r="AV15" s="338"/>
      <c r="AW15" s="338"/>
      <c r="AX15" s="338"/>
      <c r="AY15" s="338"/>
      <c r="AZ15" s="338"/>
      <c r="BA15" s="338"/>
      <c r="BB15" s="338"/>
      <c r="BC15" s="338"/>
      <c r="BD15" s="341"/>
      <c r="BE15" s="341"/>
    </row>
    <row r="16" spans="1:57" ht="12.5" customHeight="1">
      <c r="A16" s="338"/>
      <c r="B16" s="354"/>
      <c r="C16" s="355"/>
      <c r="D16" s="355"/>
      <c r="E16" s="355"/>
      <c r="F16" s="355"/>
      <c r="G16" s="355"/>
      <c r="H16" s="355"/>
      <c r="I16" s="355"/>
      <c r="J16" s="356"/>
      <c r="K16" s="357"/>
      <c r="L16" s="370"/>
      <c r="M16" s="346"/>
      <c r="N16" s="346"/>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c r="BD16" s="341"/>
      <c r="BE16" s="341"/>
    </row>
    <row r="17" spans="1:57" ht="35.5" customHeight="1" thickBot="1">
      <c r="A17" s="350"/>
      <c r="B17" s="394" t="s">
        <v>188</v>
      </c>
      <c r="C17" s="395"/>
      <c r="D17" s="395"/>
      <c r="E17" s="395"/>
      <c r="F17" s="395"/>
      <c r="G17" s="395"/>
      <c r="H17" s="395"/>
      <c r="I17" s="395"/>
      <c r="J17" s="396"/>
      <c r="K17" s="357"/>
      <c r="L17" s="369" t="s">
        <v>10</v>
      </c>
      <c r="M17" s="346"/>
      <c r="N17" s="346"/>
      <c r="O17" s="338"/>
      <c r="P17" s="338"/>
      <c r="Q17" s="338"/>
      <c r="R17" s="338"/>
      <c r="S17" s="338"/>
      <c r="T17" s="338"/>
      <c r="U17" s="338"/>
      <c r="V17" s="338"/>
      <c r="W17" s="338"/>
      <c r="X17" s="338"/>
      <c r="Y17" s="338"/>
      <c r="Z17" s="338"/>
      <c r="AA17" s="338"/>
      <c r="AB17" s="338"/>
      <c r="AC17" s="338"/>
      <c r="AD17" s="338"/>
      <c r="AE17" s="338"/>
      <c r="AF17" s="338"/>
      <c r="AG17" s="338"/>
      <c r="AH17" s="338"/>
      <c r="AI17" s="338"/>
      <c r="AJ17" s="338"/>
      <c r="AK17" s="338"/>
      <c r="AL17" s="338"/>
      <c r="AM17" s="338"/>
      <c r="AN17" s="338"/>
      <c r="AO17" s="338"/>
      <c r="AP17" s="338"/>
      <c r="AQ17" s="338"/>
      <c r="AR17" s="338"/>
      <c r="AS17" s="338"/>
      <c r="AT17" s="338"/>
      <c r="AU17" s="338"/>
      <c r="AV17" s="338"/>
      <c r="AW17" s="338"/>
      <c r="AX17" s="338"/>
      <c r="AY17" s="338"/>
      <c r="AZ17" s="338"/>
      <c r="BA17" s="338"/>
      <c r="BB17" s="338"/>
      <c r="BC17" s="338"/>
      <c r="BD17" s="341"/>
      <c r="BE17" s="341"/>
    </row>
    <row r="18" spans="1:57" ht="42.5" customHeight="1">
      <c r="A18" s="338"/>
      <c r="B18" s="394"/>
      <c r="C18" s="395"/>
      <c r="D18" s="395"/>
      <c r="E18" s="395"/>
      <c r="F18" s="395"/>
      <c r="G18" s="395"/>
      <c r="H18" s="395"/>
      <c r="I18" s="395"/>
      <c r="J18" s="396"/>
      <c r="K18" s="357"/>
      <c r="L18" s="338"/>
      <c r="M18" s="346"/>
      <c r="N18" s="346"/>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41"/>
      <c r="BE18" s="341"/>
    </row>
    <row r="19" spans="1:57" ht="31.75" customHeight="1">
      <c r="A19" s="338"/>
      <c r="B19" s="359"/>
      <c r="C19" s="355"/>
      <c r="D19" s="355"/>
      <c r="E19" s="355"/>
      <c r="F19" s="355"/>
      <c r="G19" s="355"/>
      <c r="H19" s="355"/>
      <c r="I19" s="355"/>
      <c r="J19" s="356"/>
      <c r="K19" s="357"/>
      <c r="L19" s="338"/>
      <c r="M19" s="346"/>
      <c r="N19" s="346"/>
      <c r="O19" s="338"/>
      <c r="P19" s="338"/>
      <c r="Q19" s="338"/>
      <c r="R19" s="338"/>
      <c r="S19" s="338"/>
      <c r="T19" s="338"/>
      <c r="U19" s="338"/>
      <c r="V19" s="338"/>
      <c r="W19" s="338"/>
      <c r="X19" s="338"/>
      <c r="Y19" s="338"/>
      <c r="Z19" s="338"/>
      <c r="AA19" s="338"/>
      <c r="AB19" s="338"/>
      <c r="AC19" s="338"/>
      <c r="AD19" s="338"/>
      <c r="AE19" s="338"/>
      <c r="AF19" s="338"/>
      <c r="AG19" s="338"/>
      <c r="AH19" s="338"/>
      <c r="AI19" s="338"/>
      <c r="AJ19" s="338"/>
      <c r="AK19" s="338"/>
      <c r="AL19" s="338"/>
      <c r="AM19" s="338"/>
      <c r="AN19" s="338"/>
      <c r="AO19" s="338"/>
      <c r="AP19" s="338"/>
      <c r="AQ19" s="338"/>
      <c r="AR19" s="338"/>
      <c r="AS19" s="338"/>
      <c r="AT19" s="338"/>
      <c r="AU19" s="338"/>
      <c r="AV19" s="338"/>
      <c r="AW19" s="338"/>
      <c r="AX19" s="338"/>
      <c r="AY19" s="338"/>
      <c r="AZ19" s="338"/>
      <c r="BA19" s="338"/>
      <c r="BB19" s="338"/>
      <c r="BC19" s="338"/>
      <c r="BD19" s="341"/>
      <c r="BE19" s="341"/>
    </row>
    <row r="20" spans="1:57" ht="20" customHeight="1">
      <c r="A20" s="338"/>
      <c r="B20" s="360"/>
      <c r="C20" s="342"/>
      <c r="D20" s="342"/>
      <c r="E20" s="342"/>
      <c r="F20" s="342"/>
      <c r="G20" s="342"/>
      <c r="H20" s="342"/>
      <c r="I20" s="342"/>
      <c r="J20" s="361"/>
      <c r="K20" s="357"/>
      <c r="L20" s="358"/>
      <c r="M20" s="346"/>
      <c r="N20" s="346"/>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41"/>
      <c r="BE20" s="341"/>
    </row>
    <row r="21" spans="1:57" ht="25" customHeight="1">
      <c r="A21" s="350"/>
      <c r="B21" s="378" t="s">
        <v>189</v>
      </c>
      <c r="C21" s="379"/>
      <c r="D21" s="379"/>
      <c r="E21" s="379"/>
      <c r="F21" s="379"/>
      <c r="G21" s="379"/>
      <c r="H21" s="379"/>
      <c r="I21" s="379"/>
      <c r="J21" s="380"/>
      <c r="K21" s="357"/>
      <c r="L21" s="358"/>
      <c r="M21" s="346"/>
      <c r="N21" s="346"/>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8"/>
      <c r="AM21" s="338"/>
      <c r="AN21" s="338"/>
      <c r="AO21" s="338"/>
      <c r="AP21" s="338"/>
      <c r="AQ21" s="338"/>
      <c r="AR21" s="338"/>
      <c r="AS21" s="338"/>
      <c r="AT21" s="338"/>
      <c r="AU21" s="338"/>
      <c r="AV21" s="338"/>
      <c r="AW21" s="338"/>
      <c r="AX21" s="338"/>
      <c r="AY21" s="338"/>
      <c r="AZ21" s="338"/>
      <c r="BA21" s="338"/>
      <c r="BB21" s="338"/>
      <c r="BC21" s="338"/>
      <c r="BD21" s="341"/>
      <c r="BE21" s="341"/>
    </row>
    <row r="22" spans="1:57" ht="25" customHeight="1">
      <c r="A22" s="338"/>
      <c r="B22" s="378"/>
      <c r="C22" s="379"/>
      <c r="D22" s="379"/>
      <c r="E22" s="379"/>
      <c r="F22" s="379"/>
      <c r="G22" s="379"/>
      <c r="H22" s="379"/>
      <c r="I22" s="379"/>
      <c r="J22" s="380"/>
      <c r="K22" s="357"/>
      <c r="L22" s="338"/>
      <c r="M22" s="346"/>
      <c r="N22" s="346"/>
      <c r="O22" s="338"/>
      <c r="P22" s="338"/>
      <c r="Q22" s="338"/>
      <c r="R22" s="338"/>
      <c r="S22" s="338"/>
      <c r="T22" s="338"/>
      <c r="U22" s="338"/>
      <c r="V22" s="338"/>
      <c r="W22" s="338"/>
      <c r="X22" s="338"/>
      <c r="Y22" s="338"/>
      <c r="Z22" s="338"/>
      <c r="AA22" s="338"/>
      <c r="AB22" s="338"/>
      <c r="AC22" s="338"/>
      <c r="AD22" s="338"/>
      <c r="AE22" s="338"/>
      <c r="AF22" s="338"/>
      <c r="AG22" s="338"/>
      <c r="AH22" s="338"/>
      <c r="AI22" s="338"/>
      <c r="AJ22" s="338"/>
      <c r="AK22" s="338"/>
      <c r="AL22" s="338"/>
      <c r="AM22" s="338"/>
      <c r="AN22" s="338"/>
      <c r="AO22" s="338"/>
      <c r="AP22" s="338"/>
      <c r="AQ22" s="338"/>
      <c r="AR22" s="338"/>
      <c r="AS22" s="338"/>
      <c r="AT22" s="338"/>
      <c r="AU22" s="338"/>
      <c r="AV22" s="338"/>
      <c r="AW22" s="338"/>
      <c r="AX22" s="338"/>
      <c r="AY22" s="338"/>
      <c r="AZ22" s="338"/>
      <c r="BA22" s="338"/>
      <c r="BB22" s="338"/>
      <c r="BC22" s="338"/>
      <c r="BD22" s="341"/>
      <c r="BE22" s="341"/>
    </row>
    <row r="23" spans="1:57" ht="25" customHeight="1">
      <c r="A23" s="350"/>
      <c r="B23" s="378"/>
      <c r="C23" s="379"/>
      <c r="D23" s="379"/>
      <c r="E23" s="379"/>
      <c r="F23" s="379"/>
      <c r="G23" s="379"/>
      <c r="H23" s="379"/>
      <c r="I23" s="379"/>
      <c r="J23" s="380"/>
      <c r="K23" s="357"/>
      <c r="L23" s="357"/>
      <c r="M23" s="346"/>
      <c r="N23" s="346"/>
      <c r="O23" s="338"/>
      <c r="P23" s="338"/>
      <c r="Q23" s="338"/>
      <c r="R23" s="338"/>
      <c r="S23" s="338"/>
      <c r="T23" s="338"/>
      <c r="U23" s="338"/>
      <c r="V23" s="338"/>
      <c r="W23" s="338"/>
      <c r="X23" s="338"/>
      <c r="Y23" s="338"/>
      <c r="Z23" s="338"/>
      <c r="AA23" s="338"/>
      <c r="AB23" s="338"/>
      <c r="AC23" s="338"/>
      <c r="AD23" s="338"/>
      <c r="AE23" s="338"/>
      <c r="AF23" s="338"/>
      <c r="AG23" s="338"/>
      <c r="AH23" s="338"/>
      <c r="AI23" s="338"/>
      <c r="AJ23" s="338"/>
      <c r="AK23" s="338"/>
      <c r="AL23" s="338"/>
      <c r="AM23" s="338"/>
      <c r="AN23" s="338"/>
      <c r="AO23" s="338"/>
      <c r="AP23" s="338"/>
      <c r="AQ23" s="338"/>
      <c r="AR23" s="338"/>
      <c r="AS23" s="338"/>
      <c r="AT23" s="338"/>
      <c r="AU23" s="338"/>
      <c r="AV23" s="338"/>
      <c r="AW23" s="338"/>
      <c r="AX23" s="338"/>
      <c r="AY23" s="338"/>
      <c r="AZ23" s="338"/>
      <c r="BA23" s="338"/>
      <c r="BB23" s="338"/>
      <c r="BC23" s="338"/>
      <c r="BD23" s="341"/>
      <c r="BE23" s="341"/>
    </row>
    <row r="24" spans="1:57" ht="25" customHeight="1">
      <c r="A24" s="362"/>
      <c r="B24" s="363"/>
      <c r="C24" s="364"/>
      <c r="D24" s="364"/>
      <c r="E24" s="364"/>
      <c r="F24" s="364"/>
      <c r="G24" s="364"/>
      <c r="H24" s="364"/>
      <c r="I24" s="364"/>
      <c r="J24" s="365"/>
      <c r="K24" s="346"/>
      <c r="L24" s="346"/>
      <c r="M24" s="346"/>
      <c r="N24" s="346"/>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41"/>
      <c r="BE24" s="341"/>
    </row>
    <row r="25" spans="1:57" ht="25" customHeight="1">
      <c r="A25" s="338"/>
      <c r="B25" s="359"/>
      <c r="C25" s="355"/>
      <c r="D25" s="355"/>
      <c r="E25" s="355"/>
      <c r="F25" s="355"/>
      <c r="G25" s="355"/>
      <c r="H25" s="355"/>
      <c r="I25" s="355"/>
      <c r="J25" s="356"/>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41"/>
      <c r="BE25" s="341"/>
    </row>
    <row r="26" spans="1:57" ht="25" customHeight="1">
      <c r="A26" s="338"/>
      <c r="B26" s="354"/>
      <c r="C26" s="366"/>
      <c r="D26" s="381"/>
      <c r="E26" s="381"/>
      <c r="F26" s="381"/>
      <c r="G26" s="381"/>
      <c r="H26" s="381"/>
      <c r="I26" s="366"/>
      <c r="J26" s="367"/>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41"/>
      <c r="BE26" s="341"/>
    </row>
    <row r="27" spans="1:57" ht="7.25" customHeight="1">
      <c r="A27" s="338"/>
      <c r="B27" s="354"/>
      <c r="C27" s="366"/>
      <c r="D27" s="366"/>
      <c r="E27" s="366"/>
      <c r="F27" s="366"/>
      <c r="G27" s="366"/>
      <c r="H27" s="366"/>
      <c r="I27" s="366"/>
      <c r="J27" s="367"/>
      <c r="K27" s="338"/>
      <c r="L27" s="338"/>
      <c r="M27" s="338"/>
      <c r="N27" s="338"/>
      <c r="O27" s="338"/>
      <c r="P27" s="338"/>
      <c r="Q27" s="338"/>
      <c r="R27" s="338"/>
      <c r="S27" s="338"/>
      <c r="T27" s="338"/>
      <c r="U27" s="338"/>
      <c r="V27" s="338"/>
      <c r="W27" s="338"/>
      <c r="X27" s="338"/>
      <c r="Y27" s="338"/>
      <c r="Z27" s="338"/>
      <c r="AA27" s="338"/>
      <c r="AB27" s="338"/>
      <c r="AC27" s="338"/>
      <c r="AD27" s="338"/>
      <c r="AE27" s="338"/>
      <c r="AF27" s="338"/>
      <c r="AG27" s="338"/>
      <c r="AH27" s="338"/>
      <c r="AI27" s="338"/>
      <c r="AJ27" s="338"/>
      <c r="AK27" s="338"/>
      <c r="AL27" s="338"/>
      <c r="AM27" s="338"/>
      <c r="AN27" s="338"/>
      <c r="AO27" s="338"/>
      <c r="AP27" s="338"/>
      <c r="AQ27" s="338"/>
      <c r="AR27" s="338"/>
      <c r="AS27" s="338"/>
      <c r="AT27" s="338"/>
      <c r="AU27" s="338"/>
      <c r="AV27" s="338"/>
      <c r="AW27" s="338"/>
      <c r="AX27" s="338"/>
      <c r="AY27" s="338"/>
      <c r="AZ27" s="338"/>
      <c r="BA27" s="338"/>
      <c r="BB27" s="338"/>
      <c r="BC27" s="338"/>
      <c r="BD27" s="338"/>
      <c r="BE27" s="338"/>
    </row>
    <row r="28" spans="1:57" ht="48" customHeight="1" thickBot="1">
      <c r="A28" s="338"/>
      <c r="B28" s="382" t="s">
        <v>190</v>
      </c>
      <c r="C28" s="383"/>
      <c r="D28" s="383"/>
      <c r="E28" s="383"/>
      <c r="F28" s="383"/>
      <c r="G28" s="383"/>
      <c r="H28" s="383"/>
      <c r="I28" s="383"/>
      <c r="J28" s="384"/>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row>
    <row r="29" spans="1:57">
      <c r="A29" s="338"/>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row>
    <row r="30" spans="1:57">
      <c r="A30" s="338"/>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row>
    <row r="31" spans="1:57">
      <c r="A31" s="338"/>
      <c r="B31" s="338"/>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338"/>
      <c r="AS31" s="338"/>
      <c r="AT31" s="338"/>
      <c r="AU31" s="338"/>
      <c r="AV31" s="338"/>
      <c r="AW31" s="338"/>
      <c r="AX31" s="338"/>
      <c r="AY31" s="338"/>
      <c r="AZ31" s="338"/>
      <c r="BA31" s="338"/>
      <c r="BB31" s="338"/>
      <c r="BC31" s="338"/>
      <c r="BD31" s="338"/>
      <c r="BE31" s="338"/>
    </row>
    <row r="32" spans="1:57">
      <c r="A32" s="338"/>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row>
    <row r="33" spans="1:57">
      <c r="A33" s="338"/>
      <c r="B33" s="338"/>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row>
    <row r="34" spans="1:57">
      <c r="A34" s="338"/>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row>
    <row r="35" spans="1:57">
      <c r="A35" s="338"/>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row>
    <row r="36" spans="1:57">
      <c r="A36" s="338"/>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row>
    <row r="37" spans="1:57">
      <c r="A37" s="338"/>
      <c r="B37" s="338"/>
      <c r="C37" s="338"/>
      <c r="D37" s="338"/>
      <c r="E37" s="338"/>
      <c r="F37" s="338"/>
      <c r="G37" s="338"/>
      <c r="H37" s="338"/>
      <c r="I37" s="338"/>
      <c r="J37" s="338"/>
      <c r="K37" s="338"/>
      <c r="L37" s="338"/>
      <c r="M37" s="338"/>
      <c r="N37" s="338"/>
      <c r="O37" s="338"/>
      <c r="P37" s="338"/>
      <c r="Q37" s="338"/>
      <c r="R37" s="338"/>
      <c r="S37" s="338"/>
      <c r="T37" s="338"/>
      <c r="U37" s="338"/>
      <c r="V37" s="338"/>
      <c r="W37" s="338"/>
      <c r="X37" s="338"/>
      <c r="Y37" s="338"/>
      <c r="Z37" s="338"/>
      <c r="AA37" s="338"/>
      <c r="AB37" s="338"/>
      <c r="AC37" s="338"/>
      <c r="AD37" s="338"/>
      <c r="AE37" s="338"/>
      <c r="AF37" s="338"/>
      <c r="AG37" s="338"/>
      <c r="AH37" s="338"/>
      <c r="AI37" s="338"/>
      <c r="AJ37" s="338"/>
      <c r="AK37" s="338"/>
      <c r="AL37" s="338"/>
      <c r="AM37" s="338"/>
      <c r="AN37" s="338"/>
      <c r="AO37" s="338"/>
      <c r="AP37" s="338"/>
      <c r="AQ37" s="338"/>
      <c r="AR37" s="338"/>
      <c r="AS37" s="338"/>
      <c r="AT37" s="338"/>
      <c r="AU37" s="338"/>
      <c r="AV37" s="338"/>
      <c r="AW37" s="338"/>
      <c r="AX37" s="338"/>
      <c r="AY37" s="338"/>
      <c r="AZ37" s="338"/>
      <c r="BA37" s="338"/>
      <c r="BB37" s="338"/>
      <c r="BC37" s="338"/>
      <c r="BD37" s="338"/>
      <c r="BE37" s="338"/>
    </row>
    <row r="38" spans="1:57">
      <c r="A38" s="338"/>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row>
    <row r="39" spans="1:57">
      <c r="A39" s="338"/>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row>
    <row r="40" spans="1:57">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row>
    <row r="41" spans="1:57">
      <c r="A41" s="338"/>
      <c r="B41" s="338"/>
      <c r="C41" s="338"/>
      <c r="D41" s="338"/>
      <c r="E41" s="338"/>
      <c r="F41" s="338"/>
      <c r="G41" s="338"/>
      <c r="H41" s="338"/>
      <c r="I41" s="338"/>
      <c r="J41" s="338"/>
      <c r="K41" s="338"/>
      <c r="L41" s="338"/>
      <c r="M41" s="338"/>
      <c r="N41" s="338"/>
      <c r="O41" s="338"/>
      <c r="P41" s="338"/>
      <c r="Q41" s="338"/>
      <c r="R41" s="338"/>
      <c r="S41" s="338"/>
      <c r="T41" s="338"/>
      <c r="U41" s="338"/>
      <c r="V41" s="338"/>
      <c r="W41" s="338"/>
      <c r="X41" s="338"/>
      <c r="Y41" s="338"/>
      <c r="Z41" s="338"/>
      <c r="AA41" s="338"/>
      <c r="AB41" s="338"/>
      <c r="AC41" s="338"/>
      <c r="AD41" s="338"/>
      <c r="AE41" s="338"/>
      <c r="AF41" s="338"/>
      <c r="AG41" s="338"/>
      <c r="AH41" s="338"/>
      <c r="AI41" s="338"/>
      <c r="AJ41" s="338"/>
      <c r="AK41" s="338"/>
      <c r="AL41" s="338"/>
      <c r="AM41" s="338"/>
      <c r="AN41" s="338"/>
      <c r="AO41" s="338"/>
      <c r="AP41" s="338"/>
      <c r="AQ41" s="338"/>
      <c r="AR41" s="338"/>
      <c r="AS41" s="338"/>
      <c r="AT41" s="338"/>
      <c r="AU41" s="338"/>
      <c r="AV41" s="338"/>
      <c r="AW41" s="338"/>
      <c r="AX41" s="338"/>
      <c r="AY41" s="338"/>
      <c r="AZ41" s="338"/>
      <c r="BA41" s="338"/>
      <c r="BB41" s="338"/>
      <c r="BC41" s="338"/>
      <c r="BD41" s="338"/>
      <c r="BE41" s="338"/>
    </row>
    <row r="42" spans="1:57">
      <c r="A42" s="338"/>
      <c r="B42" s="338"/>
      <c r="C42" s="338"/>
      <c r="D42" s="338"/>
      <c r="E42" s="338"/>
      <c r="F42" s="338"/>
      <c r="G42" s="338"/>
      <c r="H42" s="338"/>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8"/>
      <c r="AQ42" s="338"/>
      <c r="AR42" s="338"/>
      <c r="AS42" s="338"/>
      <c r="AT42" s="338"/>
      <c r="AU42" s="338"/>
      <c r="AV42" s="338"/>
      <c r="AW42" s="338"/>
      <c r="AX42" s="338"/>
      <c r="AY42" s="338"/>
      <c r="AZ42" s="338"/>
      <c r="BA42" s="338"/>
      <c r="BB42" s="338"/>
      <c r="BC42" s="338"/>
      <c r="BD42" s="338"/>
      <c r="BE42" s="338"/>
    </row>
    <row r="43" spans="1:57">
      <c r="A43" s="338"/>
      <c r="B43" s="338"/>
      <c r="C43" s="338"/>
      <c r="D43" s="338"/>
      <c r="E43" s="338"/>
      <c r="F43" s="338"/>
      <c r="G43" s="338"/>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row>
    <row r="44" spans="1:57">
      <c r="A44" s="338"/>
      <c r="B44" s="338"/>
      <c r="C44" s="338"/>
      <c r="D44" s="338"/>
      <c r="E44" s="338"/>
      <c r="F44" s="338"/>
      <c r="G44" s="338"/>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row>
    <row r="45" spans="1:57">
      <c r="A45" s="338"/>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row>
    <row r="46" spans="1:57">
      <c r="A46" s="338"/>
      <c r="B46" s="338"/>
      <c r="C46" s="338"/>
      <c r="D46" s="338"/>
      <c r="E46" s="338"/>
      <c r="F46" s="338"/>
      <c r="G46" s="338"/>
      <c r="H46" s="338"/>
      <c r="I46" s="338"/>
      <c r="J46" s="338"/>
      <c r="K46" s="338"/>
      <c r="L46" s="338"/>
      <c r="M46" s="338"/>
      <c r="N46" s="338"/>
      <c r="O46" s="338"/>
      <c r="P46" s="338"/>
      <c r="Q46" s="338"/>
      <c r="R46" s="338"/>
      <c r="S46" s="338"/>
      <c r="T46" s="338"/>
      <c r="U46" s="338"/>
      <c r="V46" s="338"/>
      <c r="W46" s="338"/>
      <c r="X46" s="338"/>
      <c r="Y46" s="338"/>
      <c r="Z46" s="338"/>
      <c r="AA46" s="338"/>
      <c r="AB46" s="338"/>
      <c r="AC46" s="338"/>
      <c r="AD46" s="338"/>
      <c r="AE46" s="338"/>
      <c r="AF46" s="338"/>
      <c r="AG46" s="338"/>
      <c r="AH46" s="338"/>
      <c r="AI46" s="338"/>
      <c r="AJ46" s="338"/>
      <c r="AK46" s="338"/>
      <c r="AL46" s="338"/>
      <c r="AM46" s="338"/>
      <c r="AN46" s="338"/>
      <c r="AO46" s="338"/>
      <c r="AP46" s="338"/>
      <c r="AQ46" s="338"/>
      <c r="AR46" s="338"/>
      <c r="AS46" s="338"/>
      <c r="AT46" s="338"/>
      <c r="AU46" s="338"/>
      <c r="AV46" s="338"/>
      <c r="AW46" s="338"/>
      <c r="AX46" s="338"/>
      <c r="AY46" s="338"/>
      <c r="AZ46" s="338"/>
      <c r="BA46" s="338"/>
      <c r="BB46" s="338"/>
      <c r="BC46" s="338"/>
      <c r="BD46" s="338"/>
      <c r="BE46" s="338"/>
    </row>
    <row r="47" spans="1:57">
      <c r="A47" s="338"/>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8"/>
      <c r="AK47" s="338"/>
      <c r="AL47" s="338"/>
      <c r="AM47" s="338"/>
      <c r="AN47" s="338"/>
      <c r="AO47" s="338"/>
      <c r="AP47" s="338"/>
      <c r="AQ47" s="338"/>
      <c r="AR47" s="338"/>
      <c r="AS47" s="338"/>
      <c r="AT47" s="338"/>
      <c r="AU47" s="338"/>
      <c r="AV47" s="338"/>
      <c r="AW47" s="338"/>
      <c r="AX47" s="338"/>
      <c r="AY47" s="338"/>
      <c r="AZ47" s="338"/>
      <c r="BA47" s="338"/>
      <c r="BB47" s="338"/>
      <c r="BC47" s="338"/>
      <c r="BD47" s="338"/>
      <c r="BE47" s="338"/>
    </row>
    <row r="48" spans="1:57">
      <c r="A48" s="338"/>
      <c r="B48" s="338"/>
      <c r="C48" s="338"/>
      <c r="D48" s="338"/>
      <c r="E48" s="338"/>
      <c r="F48" s="338"/>
      <c r="G48" s="338"/>
      <c r="H48" s="338"/>
      <c r="I48" s="338"/>
      <c r="J48" s="338"/>
      <c r="K48" s="338"/>
      <c r="L48" s="338"/>
      <c r="M48" s="338"/>
      <c r="N48" s="338"/>
      <c r="O48" s="338"/>
      <c r="P48" s="338"/>
      <c r="Q48" s="338"/>
      <c r="R48" s="338"/>
      <c r="S48" s="338"/>
      <c r="T48" s="338"/>
      <c r="U48" s="338"/>
      <c r="V48" s="338"/>
      <c r="W48" s="338"/>
      <c r="X48" s="338"/>
      <c r="Y48" s="338"/>
      <c r="Z48" s="338"/>
      <c r="AA48" s="338"/>
      <c r="AB48" s="338"/>
      <c r="AC48" s="338"/>
      <c r="AD48" s="338"/>
      <c r="AE48" s="338"/>
      <c r="AF48" s="338"/>
      <c r="AG48" s="338"/>
      <c r="AH48" s="338"/>
      <c r="AI48" s="338"/>
      <c r="AJ48" s="338"/>
      <c r="AK48" s="338"/>
      <c r="AL48" s="338"/>
      <c r="AM48" s="338"/>
      <c r="AN48" s="338"/>
      <c r="AO48" s="338"/>
      <c r="AP48" s="338"/>
      <c r="AQ48" s="338"/>
      <c r="AR48" s="338"/>
      <c r="AS48" s="338"/>
      <c r="AT48" s="338"/>
      <c r="AU48" s="338"/>
      <c r="AV48" s="338"/>
      <c r="AW48" s="338"/>
      <c r="AX48" s="338"/>
      <c r="AY48" s="338"/>
      <c r="AZ48" s="338"/>
      <c r="BA48" s="338"/>
      <c r="BB48" s="338"/>
      <c r="BC48" s="338"/>
      <c r="BD48" s="338"/>
      <c r="BE48" s="338"/>
    </row>
    <row r="49" spans="1:57">
      <c r="A49" s="338"/>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row>
    <row r="50" spans="1:57">
      <c r="A50" s="338"/>
      <c r="B50" s="338"/>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row>
    <row r="51" spans="1:57">
      <c r="A51" s="338"/>
      <c r="B51" s="338"/>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38"/>
      <c r="AD51" s="338"/>
      <c r="AE51" s="338"/>
      <c r="AF51" s="338"/>
      <c r="AG51" s="338"/>
      <c r="AH51" s="338"/>
      <c r="AI51" s="338"/>
      <c r="AJ51" s="338"/>
      <c r="AK51" s="338"/>
      <c r="AL51" s="338"/>
      <c r="AM51" s="338"/>
      <c r="AN51" s="338"/>
      <c r="AO51" s="338"/>
      <c r="AP51" s="338"/>
      <c r="AQ51" s="338"/>
      <c r="AR51" s="338"/>
      <c r="AS51" s="338"/>
      <c r="AT51" s="338"/>
      <c r="AU51" s="338"/>
      <c r="AV51" s="338"/>
      <c r="AW51" s="338"/>
      <c r="AX51" s="338"/>
      <c r="AY51" s="338"/>
      <c r="AZ51" s="338"/>
      <c r="BA51" s="338"/>
      <c r="BB51" s="338"/>
      <c r="BC51" s="338"/>
      <c r="BD51" s="338"/>
      <c r="BE51" s="338"/>
    </row>
    <row r="52" spans="1:57">
      <c r="A52" s="338"/>
      <c r="B52" s="338"/>
      <c r="C52" s="338"/>
      <c r="D52" s="338"/>
      <c r="E52" s="338"/>
      <c r="F52" s="338"/>
      <c r="G52" s="338"/>
      <c r="H52" s="338"/>
      <c r="I52" s="338"/>
      <c r="J52" s="338"/>
      <c r="K52" s="338"/>
      <c r="L52" s="338"/>
      <c r="M52" s="338"/>
      <c r="N52" s="338"/>
      <c r="O52" s="338"/>
      <c r="P52" s="338"/>
      <c r="Q52" s="338"/>
      <c r="R52" s="338"/>
      <c r="S52" s="338"/>
      <c r="T52" s="338"/>
      <c r="U52" s="338"/>
      <c r="V52" s="338"/>
      <c r="W52" s="338"/>
      <c r="X52" s="338"/>
      <c r="Y52" s="338"/>
      <c r="Z52" s="338"/>
      <c r="AA52" s="338"/>
      <c r="AB52" s="338"/>
      <c r="AC52" s="338"/>
      <c r="AD52" s="338"/>
      <c r="AE52" s="338"/>
      <c r="AF52" s="338"/>
      <c r="AG52" s="338"/>
      <c r="AH52" s="338"/>
      <c r="AI52" s="338"/>
      <c r="AJ52" s="338"/>
      <c r="AK52" s="338"/>
      <c r="AL52" s="338"/>
      <c r="AM52" s="338"/>
      <c r="AN52" s="338"/>
      <c r="AO52" s="338"/>
      <c r="AP52" s="338"/>
      <c r="AQ52" s="338"/>
      <c r="AR52" s="338"/>
      <c r="AS52" s="338"/>
      <c r="AT52" s="338"/>
      <c r="AU52" s="338"/>
      <c r="AV52" s="338"/>
      <c r="AW52" s="338"/>
      <c r="AX52" s="338"/>
      <c r="AY52" s="338"/>
      <c r="AZ52" s="338"/>
      <c r="BA52" s="338"/>
      <c r="BB52" s="338"/>
      <c r="BC52" s="338"/>
      <c r="BD52" s="338"/>
      <c r="BE52" s="338"/>
    </row>
    <row r="53" spans="1:57">
      <c r="A53" s="338"/>
      <c r="B53" s="338"/>
      <c r="C53" s="338"/>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38"/>
      <c r="AD53" s="338"/>
      <c r="AE53" s="338"/>
      <c r="AF53" s="338"/>
      <c r="AG53" s="338"/>
      <c r="AH53" s="338"/>
      <c r="AI53" s="338"/>
      <c r="AJ53" s="338"/>
      <c r="AK53" s="338"/>
      <c r="AL53" s="338"/>
      <c r="AM53" s="338"/>
      <c r="AN53" s="338"/>
      <c r="AO53" s="338"/>
      <c r="AP53" s="338"/>
      <c r="AQ53" s="338"/>
      <c r="AR53" s="338"/>
      <c r="AS53" s="338"/>
      <c r="AT53" s="338"/>
      <c r="AU53" s="338"/>
      <c r="AV53" s="338"/>
      <c r="AW53" s="338"/>
      <c r="AX53" s="338"/>
      <c r="AY53" s="338"/>
      <c r="AZ53" s="338"/>
      <c r="BA53" s="338"/>
      <c r="BB53" s="338"/>
      <c r="BC53" s="338"/>
      <c r="BD53" s="338"/>
      <c r="BE53" s="338"/>
    </row>
    <row r="54" spans="1:57">
      <c r="A54" s="338"/>
      <c r="B54" s="338"/>
      <c r="C54" s="338"/>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38"/>
      <c r="AD54" s="338"/>
      <c r="AE54" s="338"/>
      <c r="AF54" s="338"/>
      <c r="AG54" s="338"/>
      <c r="AH54" s="338"/>
      <c r="AI54" s="338"/>
      <c r="AJ54" s="338"/>
      <c r="AK54" s="338"/>
      <c r="AL54" s="338"/>
      <c r="AM54" s="338"/>
      <c r="AN54" s="338"/>
      <c r="AO54" s="338"/>
      <c r="AP54" s="338"/>
      <c r="AQ54" s="338"/>
      <c r="AR54" s="338"/>
      <c r="AS54" s="338"/>
      <c r="AT54" s="338"/>
      <c r="AU54" s="338"/>
      <c r="AV54" s="338"/>
      <c r="AW54" s="338"/>
      <c r="AX54" s="338"/>
      <c r="AY54" s="338"/>
      <c r="AZ54" s="338"/>
      <c r="BA54" s="338"/>
      <c r="BB54" s="338"/>
      <c r="BC54" s="338"/>
      <c r="BD54" s="338"/>
      <c r="BE54" s="338"/>
    </row>
    <row r="55" spans="1:57">
      <c r="A55" s="338"/>
      <c r="B55" s="338"/>
      <c r="C55" s="338"/>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38"/>
      <c r="AD55" s="338"/>
      <c r="AE55" s="338"/>
      <c r="AF55" s="338"/>
      <c r="AG55" s="338"/>
      <c r="AH55" s="338"/>
      <c r="AI55" s="338"/>
      <c r="AJ55" s="338"/>
      <c r="AK55" s="338"/>
      <c r="AL55" s="338"/>
      <c r="AM55" s="338"/>
      <c r="AN55" s="338"/>
      <c r="AO55" s="338"/>
      <c r="AP55" s="338"/>
      <c r="AQ55" s="338"/>
      <c r="AR55" s="338"/>
      <c r="AS55" s="338"/>
      <c r="AT55" s="338"/>
      <c r="AU55" s="338"/>
      <c r="AV55" s="338"/>
      <c r="AW55" s="338"/>
      <c r="AX55" s="338"/>
      <c r="AY55" s="338"/>
      <c r="AZ55" s="338"/>
      <c r="BA55" s="338"/>
      <c r="BB55" s="338"/>
      <c r="BC55" s="338"/>
      <c r="BD55" s="338"/>
      <c r="BE55" s="338"/>
    </row>
    <row r="56" spans="1:57">
      <c r="A56" s="338"/>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row>
    <row r="57" spans="1:57">
      <c r="A57" s="338"/>
      <c r="B57" s="338"/>
      <c r="C57" s="338"/>
      <c r="D57" s="338"/>
      <c r="E57" s="338"/>
      <c r="F57" s="338"/>
      <c r="G57" s="338"/>
      <c r="H57" s="338"/>
      <c r="I57" s="338"/>
      <c r="J57" s="338"/>
      <c r="K57" s="338"/>
      <c r="L57" s="338"/>
      <c r="M57" s="338"/>
      <c r="N57" s="338"/>
      <c r="O57" s="338"/>
      <c r="P57" s="338"/>
      <c r="Q57" s="338"/>
      <c r="R57" s="338"/>
      <c r="S57" s="338"/>
      <c r="T57" s="338"/>
      <c r="U57" s="338"/>
      <c r="V57" s="338"/>
      <c r="W57" s="338"/>
      <c r="X57" s="338"/>
      <c r="Y57" s="338"/>
      <c r="Z57" s="338"/>
      <c r="AA57" s="338"/>
      <c r="AB57" s="338"/>
      <c r="AC57" s="338"/>
      <c r="AD57" s="338"/>
      <c r="AE57" s="338"/>
      <c r="AF57" s="338"/>
      <c r="AG57" s="338"/>
      <c r="AH57" s="338"/>
      <c r="AI57" s="338"/>
      <c r="AJ57" s="338"/>
      <c r="AK57" s="338"/>
      <c r="AL57" s="338"/>
      <c r="AM57" s="338"/>
      <c r="AN57" s="338"/>
      <c r="AO57" s="338"/>
      <c r="AP57" s="338"/>
      <c r="AQ57" s="338"/>
      <c r="AR57" s="338"/>
      <c r="AS57" s="338"/>
      <c r="AT57" s="338"/>
      <c r="AU57" s="338"/>
      <c r="AV57" s="338"/>
      <c r="AW57" s="338"/>
      <c r="AX57" s="338"/>
      <c r="AY57" s="338"/>
      <c r="AZ57" s="338"/>
      <c r="BA57" s="338"/>
      <c r="BB57" s="338"/>
      <c r="BC57" s="338"/>
      <c r="BD57" s="338"/>
      <c r="BE57" s="338"/>
    </row>
    <row r="58" spans="1:57">
      <c r="A58" s="338"/>
      <c r="B58" s="338"/>
      <c r="C58" s="338"/>
      <c r="D58" s="338"/>
      <c r="E58" s="338"/>
      <c r="F58" s="338"/>
      <c r="G58" s="338"/>
      <c r="H58" s="338"/>
      <c r="I58" s="338"/>
      <c r="J58" s="338"/>
      <c r="K58" s="338"/>
      <c r="L58" s="338"/>
      <c r="M58" s="338"/>
      <c r="N58" s="338"/>
      <c r="O58" s="338"/>
      <c r="P58" s="338"/>
      <c r="Q58" s="338"/>
      <c r="R58" s="338"/>
      <c r="S58" s="338"/>
      <c r="T58" s="338"/>
      <c r="U58" s="338"/>
      <c r="V58" s="338"/>
      <c r="W58" s="338"/>
      <c r="X58" s="338"/>
      <c r="Y58" s="338"/>
      <c r="Z58" s="338"/>
      <c r="AA58" s="338"/>
      <c r="AB58" s="338"/>
      <c r="AC58" s="338"/>
      <c r="AD58" s="338"/>
      <c r="AE58" s="338"/>
      <c r="AF58" s="338"/>
      <c r="AG58" s="338"/>
      <c r="AH58" s="338"/>
      <c r="AI58" s="338"/>
      <c r="AJ58" s="338"/>
      <c r="AK58" s="338"/>
      <c r="AL58" s="338"/>
      <c r="AM58" s="338"/>
      <c r="AN58" s="338"/>
      <c r="AO58" s="338"/>
      <c r="AP58" s="338"/>
      <c r="AQ58" s="338"/>
      <c r="AR58" s="338"/>
      <c r="AS58" s="338"/>
      <c r="AT58" s="338"/>
      <c r="AU58" s="338"/>
      <c r="AV58" s="338"/>
      <c r="AW58" s="338"/>
      <c r="AX58" s="338"/>
      <c r="AY58" s="338"/>
      <c r="AZ58" s="338"/>
      <c r="BA58" s="338"/>
      <c r="BB58" s="338"/>
      <c r="BC58" s="338"/>
      <c r="BD58" s="338"/>
      <c r="BE58" s="338"/>
    </row>
    <row r="59" spans="1:57">
      <c r="A59" s="338"/>
      <c r="B59" s="338"/>
      <c r="C59" s="338"/>
      <c r="D59" s="338"/>
      <c r="E59" s="338"/>
      <c r="F59" s="338"/>
      <c r="G59" s="338"/>
      <c r="H59" s="338"/>
      <c r="I59" s="338"/>
      <c r="J59" s="338"/>
      <c r="K59" s="338"/>
      <c r="L59" s="338"/>
      <c r="M59" s="338"/>
      <c r="N59" s="338"/>
      <c r="O59" s="338"/>
      <c r="P59" s="338"/>
      <c r="Q59" s="338"/>
      <c r="R59" s="338"/>
      <c r="S59" s="338"/>
      <c r="T59" s="338"/>
      <c r="U59" s="338"/>
      <c r="V59" s="338"/>
      <c r="W59" s="338"/>
      <c r="X59" s="338"/>
      <c r="Y59" s="338"/>
      <c r="Z59" s="338"/>
      <c r="AA59" s="338"/>
      <c r="AB59" s="338"/>
      <c r="AC59" s="338"/>
      <c r="AD59" s="338"/>
      <c r="AE59" s="338"/>
      <c r="AF59" s="338"/>
      <c r="AG59" s="338"/>
      <c r="AH59" s="338"/>
      <c r="AI59" s="338"/>
      <c r="AJ59" s="338"/>
      <c r="AK59" s="338"/>
      <c r="AL59" s="338"/>
      <c r="AM59" s="338"/>
      <c r="AN59" s="338"/>
      <c r="AO59" s="338"/>
      <c r="AP59" s="338"/>
      <c r="AQ59" s="338"/>
      <c r="AR59" s="338"/>
      <c r="AS59" s="338"/>
      <c r="AT59" s="338"/>
      <c r="AU59" s="338"/>
      <c r="AV59" s="338"/>
      <c r="AW59" s="338"/>
      <c r="AX59" s="338"/>
      <c r="AY59" s="338"/>
      <c r="AZ59" s="338"/>
      <c r="BA59" s="338"/>
      <c r="BB59" s="338"/>
      <c r="BC59" s="338"/>
      <c r="BD59" s="338"/>
      <c r="BE59" s="338"/>
    </row>
    <row r="60" spans="1:57">
      <c r="A60" s="338"/>
      <c r="B60" s="338"/>
      <c r="C60" s="338"/>
      <c r="D60" s="338"/>
      <c r="E60" s="338"/>
      <c r="F60" s="338"/>
      <c r="G60" s="338"/>
      <c r="H60" s="338"/>
      <c r="I60" s="338"/>
      <c r="J60" s="338"/>
      <c r="K60" s="338"/>
      <c r="L60" s="338"/>
      <c r="M60" s="338"/>
      <c r="N60" s="338"/>
      <c r="O60" s="338"/>
      <c r="P60" s="338"/>
      <c r="Q60" s="338"/>
      <c r="R60" s="338"/>
      <c r="S60" s="338"/>
      <c r="T60" s="338"/>
      <c r="U60" s="338"/>
      <c r="V60" s="338"/>
      <c r="W60" s="338"/>
      <c r="X60" s="338"/>
      <c r="Y60" s="338"/>
      <c r="Z60" s="338"/>
      <c r="AA60" s="338"/>
      <c r="AB60" s="338"/>
      <c r="AC60" s="338"/>
      <c r="AD60" s="338"/>
      <c r="AE60" s="338"/>
      <c r="AF60" s="338"/>
      <c r="AG60" s="338"/>
      <c r="AH60" s="338"/>
      <c r="AI60" s="338"/>
      <c r="AJ60" s="338"/>
      <c r="AK60" s="338"/>
      <c r="AL60" s="338"/>
      <c r="AM60" s="338"/>
      <c r="AN60" s="338"/>
      <c r="AO60" s="338"/>
      <c r="AP60" s="338"/>
      <c r="AQ60" s="338"/>
      <c r="AR60" s="338"/>
      <c r="AS60" s="338"/>
      <c r="AT60" s="338"/>
      <c r="AU60" s="338"/>
      <c r="AV60" s="338"/>
      <c r="AW60" s="338"/>
      <c r="AX60" s="338"/>
      <c r="AY60" s="338"/>
      <c r="AZ60" s="338"/>
      <c r="BA60" s="338"/>
      <c r="BB60" s="338"/>
      <c r="BC60" s="338"/>
      <c r="BD60" s="338"/>
      <c r="BE60" s="338"/>
    </row>
    <row r="61" spans="1:57">
      <c r="A61" s="338"/>
      <c r="B61" s="338"/>
      <c r="C61" s="338"/>
      <c r="D61" s="338"/>
      <c r="E61" s="338"/>
      <c r="F61" s="338"/>
      <c r="G61" s="338"/>
      <c r="H61" s="338"/>
      <c r="I61" s="338"/>
      <c r="J61" s="338"/>
      <c r="K61" s="338"/>
      <c r="L61" s="338"/>
      <c r="M61" s="338"/>
      <c r="N61" s="338"/>
      <c r="O61" s="338"/>
      <c r="P61" s="338"/>
      <c r="Q61" s="338"/>
      <c r="R61" s="338"/>
      <c r="S61" s="338"/>
      <c r="T61" s="338"/>
      <c r="U61" s="338"/>
      <c r="V61" s="338"/>
      <c r="W61" s="338"/>
      <c r="X61" s="338"/>
      <c r="Y61" s="338"/>
      <c r="Z61" s="338"/>
      <c r="AA61" s="338"/>
      <c r="AB61" s="338"/>
      <c r="AC61" s="338"/>
      <c r="AD61" s="338"/>
      <c r="AE61" s="338"/>
      <c r="AF61" s="338"/>
      <c r="AG61" s="338"/>
      <c r="AH61" s="338"/>
      <c r="AI61" s="338"/>
      <c r="AJ61" s="338"/>
      <c r="AK61" s="338"/>
      <c r="AL61" s="338"/>
      <c r="AM61" s="338"/>
      <c r="AN61" s="338"/>
      <c r="AO61" s="338"/>
      <c r="AP61" s="338"/>
      <c r="AQ61" s="338"/>
      <c r="AR61" s="338"/>
      <c r="AS61" s="338"/>
      <c r="AT61" s="338"/>
      <c r="AU61" s="338"/>
      <c r="AV61" s="338"/>
      <c r="AW61" s="338"/>
      <c r="AX61" s="338"/>
      <c r="AY61" s="338"/>
      <c r="AZ61" s="338"/>
      <c r="BA61" s="338"/>
      <c r="BB61" s="338"/>
      <c r="BC61" s="338"/>
      <c r="BD61" s="338"/>
      <c r="BE61" s="338"/>
    </row>
    <row r="62" spans="1:57">
      <c r="A62" s="338"/>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row>
    <row r="63" spans="1:57">
      <c r="A63" s="338"/>
      <c r="B63" s="338"/>
      <c r="C63" s="338"/>
      <c r="D63" s="338"/>
      <c r="E63" s="338"/>
      <c r="F63" s="338"/>
      <c r="G63" s="338"/>
      <c r="H63" s="338"/>
      <c r="I63" s="338"/>
      <c r="J63" s="338"/>
      <c r="K63" s="338"/>
      <c r="L63" s="338"/>
      <c r="M63" s="338"/>
      <c r="N63" s="338"/>
      <c r="O63" s="338"/>
      <c r="P63" s="338"/>
      <c r="Q63" s="338"/>
      <c r="R63" s="338"/>
      <c r="S63" s="338"/>
      <c r="T63" s="338"/>
      <c r="U63" s="338"/>
      <c r="V63" s="338"/>
      <c r="W63" s="338"/>
      <c r="X63" s="338"/>
      <c r="Y63" s="338"/>
      <c r="Z63" s="338"/>
      <c r="AA63" s="338"/>
      <c r="AB63" s="338"/>
      <c r="AC63" s="338"/>
      <c r="AD63" s="338"/>
      <c r="AE63" s="338"/>
      <c r="AF63" s="338"/>
      <c r="AG63" s="338"/>
      <c r="AH63" s="338"/>
      <c r="AI63" s="338"/>
      <c r="AJ63" s="338"/>
      <c r="AK63" s="338"/>
      <c r="AL63" s="338"/>
      <c r="AM63" s="338"/>
      <c r="AN63" s="338"/>
      <c r="AO63" s="338"/>
      <c r="AP63" s="338"/>
      <c r="AQ63" s="338"/>
      <c r="AR63" s="338"/>
      <c r="AS63" s="338"/>
      <c r="AT63" s="338"/>
      <c r="AU63" s="338"/>
      <c r="AV63" s="338"/>
      <c r="AW63" s="338"/>
      <c r="AX63" s="338"/>
      <c r="AY63" s="338"/>
      <c r="AZ63" s="338"/>
      <c r="BA63" s="338"/>
      <c r="BB63" s="338"/>
      <c r="BC63" s="338"/>
      <c r="BD63" s="338"/>
      <c r="BE63" s="338"/>
    </row>
    <row r="64" spans="1:57">
      <c r="A64" s="338"/>
      <c r="B64" s="338"/>
      <c r="C64" s="338"/>
      <c r="D64" s="338"/>
      <c r="E64" s="338"/>
      <c r="F64" s="338"/>
      <c r="G64" s="338"/>
      <c r="H64" s="338"/>
      <c r="I64" s="338"/>
      <c r="J64" s="338"/>
      <c r="K64" s="338"/>
      <c r="L64" s="338"/>
      <c r="M64" s="338"/>
      <c r="N64" s="338"/>
      <c r="O64" s="338"/>
      <c r="P64" s="338"/>
      <c r="Q64" s="338"/>
      <c r="R64" s="338"/>
      <c r="S64" s="338"/>
      <c r="T64" s="338"/>
      <c r="U64" s="338"/>
      <c r="V64" s="338"/>
      <c r="W64" s="338"/>
      <c r="X64" s="338"/>
      <c r="Y64" s="338"/>
      <c r="Z64" s="338"/>
      <c r="AA64" s="338"/>
      <c r="AB64" s="338"/>
      <c r="AC64" s="338"/>
      <c r="AD64" s="338"/>
      <c r="AE64" s="338"/>
      <c r="AF64" s="338"/>
      <c r="AG64" s="338"/>
      <c r="AH64" s="338"/>
      <c r="AI64" s="338"/>
      <c r="AJ64" s="338"/>
      <c r="AK64" s="338"/>
      <c r="AL64" s="338"/>
      <c r="AM64" s="338"/>
      <c r="AN64" s="338"/>
      <c r="AO64" s="338"/>
      <c r="AP64" s="338"/>
      <c r="AQ64" s="338"/>
      <c r="AR64" s="338"/>
      <c r="AS64" s="338"/>
      <c r="AT64" s="338"/>
      <c r="AU64" s="338"/>
      <c r="AV64" s="338"/>
      <c r="AW64" s="338"/>
      <c r="AX64" s="338"/>
      <c r="AY64" s="338"/>
      <c r="AZ64" s="338"/>
      <c r="BA64" s="338"/>
      <c r="BB64" s="338"/>
      <c r="BC64" s="338"/>
      <c r="BD64" s="338"/>
      <c r="BE64" s="338"/>
    </row>
    <row r="65" spans="1:57">
      <c r="A65" s="338"/>
      <c r="B65" s="338"/>
      <c r="C65" s="338"/>
      <c r="D65" s="338"/>
      <c r="E65" s="338"/>
      <c r="F65" s="338"/>
      <c r="G65" s="338"/>
      <c r="H65" s="338"/>
      <c r="I65" s="338"/>
      <c r="J65" s="338"/>
      <c r="K65" s="338"/>
      <c r="L65" s="338"/>
      <c r="M65" s="338"/>
      <c r="N65" s="338"/>
      <c r="O65" s="338"/>
      <c r="P65" s="338"/>
      <c r="Q65" s="338"/>
      <c r="R65" s="338"/>
      <c r="S65" s="338"/>
      <c r="T65" s="338"/>
      <c r="U65" s="338"/>
      <c r="V65" s="338"/>
      <c r="W65" s="338"/>
      <c r="X65" s="338"/>
      <c r="Y65" s="338"/>
      <c r="Z65" s="338"/>
      <c r="AA65" s="338"/>
      <c r="AB65" s="338"/>
      <c r="AC65" s="338"/>
      <c r="AD65" s="338"/>
      <c r="AE65" s="338"/>
      <c r="AF65" s="338"/>
      <c r="AG65" s="338"/>
      <c r="AH65" s="338"/>
      <c r="AI65" s="338"/>
      <c r="AJ65" s="338"/>
      <c r="AK65" s="338"/>
      <c r="AL65" s="338"/>
      <c r="AM65" s="338"/>
      <c r="AN65" s="338"/>
      <c r="AO65" s="338"/>
      <c r="AP65" s="338"/>
      <c r="AQ65" s="338"/>
      <c r="AR65" s="338"/>
      <c r="AS65" s="338"/>
      <c r="AT65" s="338"/>
      <c r="AU65" s="338"/>
      <c r="AV65" s="338"/>
      <c r="AW65" s="338"/>
      <c r="AX65" s="338"/>
      <c r="AY65" s="338"/>
      <c r="AZ65" s="338"/>
      <c r="BA65" s="338"/>
      <c r="BB65" s="338"/>
      <c r="BC65" s="338"/>
      <c r="BD65" s="338"/>
      <c r="BE65" s="338"/>
    </row>
    <row r="66" spans="1:57">
      <c r="A66" s="338"/>
      <c r="B66" s="338"/>
      <c r="C66" s="338"/>
      <c r="D66" s="338"/>
      <c r="E66" s="338"/>
      <c r="F66" s="338"/>
      <c r="G66" s="338"/>
      <c r="H66" s="338"/>
      <c r="I66" s="338"/>
      <c r="J66" s="338"/>
      <c r="K66" s="338"/>
      <c r="L66" s="338"/>
      <c r="M66" s="338"/>
      <c r="N66" s="338"/>
      <c r="O66" s="338"/>
      <c r="P66" s="338"/>
      <c r="Q66" s="338"/>
      <c r="R66" s="338"/>
      <c r="S66" s="338"/>
      <c r="T66" s="338"/>
      <c r="U66" s="338"/>
      <c r="V66" s="338"/>
      <c r="W66" s="338"/>
      <c r="X66" s="338"/>
      <c r="Y66" s="338"/>
      <c r="Z66" s="338"/>
      <c r="AA66" s="338"/>
      <c r="AB66" s="338"/>
      <c r="AC66" s="338"/>
      <c r="AD66" s="338"/>
      <c r="AE66" s="338"/>
      <c r="AF66" s="338"/>
      <c r="AG66" s="338"/>
      <c r="AH66" s="338"/>
      <c r="AI66" s="338"/>
      <c r="AJ66" s="338"/>
      <c r="AK66" s="338"/>
      <c r="AL66" s="338"/>
      <c r="AM66" s="338"/>
      <c r="AN66" s="338"/>
      <c r="AO66" s="338"/>
      <c r="AP66" s="338"/>
      <c r="AQ66" s="338"/>
      <c r="AR66" s="338"/>
      <c r="AS66" s="338"/>
      <c r="AT66" s="338"/>
      <c r="AU66" s="338"/>
      <c r="AV66" s="338"/>
      <c r="AW66" s="338"/>
      <c r="AX66" s="338"/>
      <c r="AY66" s="338"/>
      <c r="AZ66" s="338"/>
      <c r="BA66" s="338"/>
      <c r="BB66" s="338"/>
      <c r="BC66" s="338"/>
      <c r="BD66" s="338"/>
      <c r="BE66" s="338"/>
    </row>
    <row r="67" spans="1:57">
      <c r="A67" s="338"/>
      <c r="B67" s="338"/>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8"/>
      <c r="AE67" s="338"/>
      <c r="AF67" s="338"/>
      <c r="AG67" s="338"/>
      <c r="AH67" s="338"/>
      <c r="AI67" s="338"/>
      <c r="AJ67" s="338"/>
      <c r="AK67" s="338"/>
      <c r="AL67" s="338"/>
      <c r="AM67" s="338"/>
      <c r="AN67" s="338"/>
      <c r="AO67" s="338"/>
      <c r="AP67" s="338"/>
      <c r="AQ67" s="338"/>
      <c r="AR67" s="338"/>
      <c r="AS67" s="338"/>
      <c r="AT67" s="338"/>
      <c r="AU67" s="338"/>
      <c r="AV67" s="338"/>
      <c r="AW67" s="338"/>
      <c r="AX67" s="338"/>
      <c r="AY67" s="338"/>
      <c r="AZ67" s="338"/>
      <c r="BA67" s="338"/>
      <c r="BB67" s="338"/>
      <c r="BC67" s="338"/>
      <c r="BD67" s="338"/>
      <c r="BE67" s="338"/>
    </row>
    <row r="68" spans="1:57">
      <c r="A68" s="338"/>
      <c r="B68" s="338"/>
      <c r="C68" s="338"/>
      <c r="D68" s="338"/>
      <c r="E68" s="338"/>
      <c r="F68" s="338"/>
      <c r="G68" s="338"/>
      <c r="H68" s="338"/>
      <c r="I68" s="338"/>
      <c r="J68" s="338"/>
      <c r="K68" s="338"/>
      <c r="L68" s="338"/>
      <c r="M68" s="338"/>
      <c r="N68" s="338"/>
      <c r="O68" s="338"/>
      <c r="P68" s="338"/>
      <c r="Q68" s="338"/>
      <c r="R68" s="338"/>
      <c r="S68" s="338"/>
      <c r="T68" s="338"/>
      <c r="U68" s="338"/>
      <c r="V68" s="338"/>
      <c r="W68" s="338"/>
      <c r="X68" s="338"/>
      <c r="Y68" s="338"/>
      <c r="Z68" s="338"/>
      <c r="AA68" s="338"/>
      <c r="AB68" s="338"/>
      <c r="AC68" s="338"/>
      <c r="AD68" s="338"/>
      <c r="AE68" s="338"/>
      <c r="AF68" s="338"/>
      <c r="AG68" s="338"/>
      <c r="AH68" s="338"/>
      <c r="AI68" s="338"/>
      <c r="AJ68" s="338"/>
      <c r="AK68" s="338"/>
      <c r="AL68" s="338"/>
      <c r="AM68" s="338"/>
      <c r="AN68" s="338"/>
      <c r="AO68" s="338"/>
      <c r="AP68" s="338"/>
      <c r="AQ68" s="338"/>
      <c r="AR68" s="338"/>
      <c r="AS68" s="338"/>
      <c r="AT68" s="338"/>
      <c r="AU68" s="338"/>
      <c r="AV68" s="338"/>
      <c r="AW68" s="338"/>
      <c r="AX68" s="338"/>
      <c r="AY68" s="338"/>
      <c r="AZ68" s="338"/>
      <c r="BA68" s="338"/>
      <c r="BB68" s="338"/>
      <c r="BC68" s="338"/>
      <c r="BD68" s="338"/>
      <c r="BE68" s="338"/>
    </row>
    <row r="69" spans="1:57">
      <c r="A69" s="338"/>
      <c r="B69" s="338"/>
      <c r="C69" s="338"/>
      <c r="D69" s="338"/>
      <c r="E69" s="338"/>
      <c r="F69" s="338"/>
      <c r="G69" s="338"/>
      <c r="H69" s="338"/>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row>
    <row r="70" spans="1:57">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row>
    <row r="71" spans="1:57">
      <c r="A71" s="338"/>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row>
    <row r="72" spans="1:57">
      <c r="A72" s="338"/>
      <c r="B72" s="338"/>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row>
    <row r="73" spans="1:57">
      <c r="A73" s="338"/>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row>
    <row r="74" spans="1:57">
      <c r="A74" s="338"/>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c r="AU74" s="338"/>
      <c r="AV74" s="338"/>
      <c r="AW74" s="338"/>
      <c r="AX74" s="338"/>
      <c r="AY74" s="338"/>
      <c r="AZ74" s="338"/>
      <c r="BA74" s="338"/>
      <c r="BB74" s="338"/>
      <c r="BC74" s="338"/>
      <c r="BD74" s="338"/>
      <c r="BE74" s="338"/>
    </row>
    <row r="75" spans="1:57">
      <c r="A75" s="338"/>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row>
    <row r="76" spans="1:57">
      <c r="A76" s="338"/>
      <c r="B76" s="338"/>
      <c r="C76" s="338"/>
      <c r="D76" s="338"/>
      <c r="E76" s="338"/>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row>
    <row r="77" spans="1:57">
      <c r="A77" s="338"/>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row>
    <row r="78" spans="1:57">
      <c r="A78" s="338"/>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row>
    <row r="79" spans="1:57">
      <c r="A79" s="338"/>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8"/>
    </row>
    <row r="80" spans="1:57">
      <c r="A80" s="338"/>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row>
    <row r="81" spans="1:57">
      <c r="A81" s="338"/>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row>
    <row r="82" spans="1:57">
      <c r="A82" s="338"/>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row>
    <row r="83" spans="1:57">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row>
    <row r="84" spans="1:57">
      <c r="A84" s="338"/>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row>
    <row r="85" spans="1:57">
      <c r="A85" s="338"/>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row>
    <row r="86" spans="1:57">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row>
    <row r="87" spans="1:57">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row>
    <row r="88" spans="1:57">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row>
    <row r="89" spans="1:57">
      <c r="A89" s="338"/>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row>
    <row r="90" spans="1:57">
      <c r="A90" s="338"/>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row>
    <row r="91" spans="1:57">
      <c r="A91" s="338"/>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row>
    <row r="92" spans="1:57">
      <c r="A92" s="338"/>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row>
    <row r="93" spans="1:57">
      <c r="A93" s="338"/>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row>
    <row r="94" spans="1:57">
      <c r="A94" s="338"/>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row>
    <row r="95" spans="1:57">
      <c r="A95" s="338"/>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row>
    <row r="96" spans="1:57">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row>
    <row r="97" spans="1:57">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row>
    <row r="98" spans="1:57">
      <c r="A98" s="338"/>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row>
    <row r="99" spans="1:57">
      <c r="A99" s="338"/>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row>
    <row r="100" spans="1:57">
      <c r="A100" s="33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row>
    <row r="101" spans="1:57">
      <c r="A101" s="33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row>
    <row r="102" spans="1:57">
      <c r="A102" s="341"/>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row>
    <row r="103" spans="1:57">
      <c r="A103" s="341"/>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row>
    <row r="104" spans="1:57">
      <c r="A104" s="341"/>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row>
    <row r="105" spans="1:57">
      <c r="A105" s="341"/>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row>
    <row r="106" spans="1:57">
      <c r="A106" s="341"/>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row>
    <row r="107" spans="1:57">
      <c r="A107" s="341"/>
      <c r="B107" s="338"/>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row>
    <row r="108" spans="1:57">
      <c r="A108" s="341"/>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row>
    <row r="109" spans="1:57">
      <c r="A109" s="341"/>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row>
    <row r="110" spans="1:57">
      <c r="A110" s="341"/>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row>
    <row r="111" spans="1:57">
      <c r="A111" s="341"/>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row>
    <row r="112" spans="1:57">
      <c r="A112" s="341"/>
      <c r="B112" s="338"/>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row>
    <row r="113" spans="1:57">
      <c r="A113" s="341"/>
      <c r="B113" s="338"/>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row>
    <row r="114" spans="1:57">
      <c r="A114" s="341"/>
      <c r="B114" s="338"/>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row>
    <row r="115" spans="1:57">
      <c r="A115" s="341"/>
      <c r="B115" s="338"/>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row>
    <row r="116" spans="1:57">
      <c r="A116" s="341"/>
      <c r="B116" s="338"/>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row>
    <row r="117" spans="1:57">
      <c r="A117" s="341"/>
      <c r="B117" s="338"/>
      <c r="C117" s="338"/>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338"/>
      <c r="AP117" s="338"/>
      <c r="AQ117" s="338"/>
      <c r="AR117" s="338"/>
      <c r="AS117" s="338"/>
      <c r="AT117" s="338"/>
      <c r="AU117" s="338"/>
      <c r="AV117" s="338"/>
      <c r="AW117" s="338"/>
      <c r="AX117" s="338"/>
      <c r="AY117" s="338"/>
      <c r="AZ117" s="338"/>
      <c r="BA117" s="338"/>
      <c r="BB117" s="338"/>
      <c r="BC117" s="338"/>
      <c r="BD117" s="338"/>
      <c r="BE117" s="338"/>
    </row>
    <row r="118" spans="1:57">
      <c r="A118" s="341"/>
      <c r="B118" s="338"/>
      <c r="C118" s="338"/>
      <c r="D118" s="338"/>
      <c r="E118" s="338"/>
      <c r="F118" s="338"/>
      <c r="G118" s="338"/>
      <c r="H118" s="338"/>
      <c r="I118" s="338"/>
      <c r="J118" s="338"/>
      <c r="K118" s="338"/>
      <c r="L118" s="338"/>
      <c r="M118" s="338"/>
      <c r="N118" s="338"/>
      <c r="O118" s="338"/>
      <c r="P118" s="338"/>
      <c r="Q118" s="338"/>
      <c r="R118" s="338"/>
      <c r="S118" s="338"/>
      <c r="T118" s="338"/>
      <c r="U118" s="338"/>
      <c r="V118" s="338"/>
      <c r="W118" s="338"/>
      <c r="X118" s="338"/>
      <c r="Y118" s="338"/>
      <c r="Z118" s="338"/>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row>
    <row r="119" spans="1:57">
      <c r="A119" s="341"/>
      <c r="B119" s="338"/>
      <c r="C119" s="338"/>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8"/>
      <c r="AD119" s="338"/>
      <c r="AE119" s="338"/>
      <c r="AF119" s="338"/>
      <c r="AG119" s="338"/>
      <c r="AH119" s="338"/>
      <c r="AI119" s="338"/>
      <c r="AJ119" s="338"/>
      <c r="AK119" s="338"/>
      <c r="AL119" s="338"/>
      <c r="AM119" s="338"/>
      <c r="AN119" s="338"/>
      <c r="AO119" s="338"/>
      <c r="AP119" s="338"/>
      <c r="AQ119" s="338"/>
      <c r="AR119" s="338"/>
      <c r="AS119" s="338"/>
      <c r="AT119" s="338"/>
      <c r="AU119" s="338"/>
      <c r="AV119" s="338"/>
      <c r="AW119" s="338"/>
      <c r="AX119" s="338"/>
      <c r="AY119" s="338"/>
      <c r="AZ119" s="338"/>
      <c r="BA119" s="338"/>
      <c r="BB119" s="338"/>
      <c r="BC119" s="338"/>
      <c r="BD119" s="338"/>
      <c r="BE119" s="338"/>
    </row>
    <row r="120" spans="1:57">
      <c r="A120" s="341"/>
      <c r="B120" s="338"/>
      <c r="C120" s="338"/>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38"/>
      <c r="AE120" s="338"/>
      <c r="AF120" s="338"/>
      <c r="AG120" s="338"/>
      <c r="AH120" s="338"/>
      <c r="AI120" s="338"/>
      <c r="AJ120" s="338"/>
      <c r="AK120" s="338"/>
      <c r="AL120" s="338"/>
      <c r="AM120" s="338"/>
      <c r="AN120" s="338"/>
      <c r="AO120" s="338"/>
      <c r="AP120" s="338"/>
      <c r="AQ120" s="338"/>
      <c r="AR120" s="338"/>
      <c r="AS120" s="338"/>
      <c r="AT120" s="338"/>
      <c r="AU120" s="338"/>
      <c r="AV120" s="338"/>
      <c r="AW120" s="338"/>
      <c r="AX120" s="338"/>
      <c r="AY120" s="338"/>
      <c r="AZ120" s="338"/>
      <c r="BA120" s="338"/>
      <c r="BB120" s="338"/>
      <c r="BC120" s="338"/>
      <c r="BD120" s="338"/>
      <c r="BE120" s="338"/>
    </row>
    <row r="121" spans="1:57">
      <c r="A121" s="341"/>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row>
    <row r="122" spans="1:57">
      <c r="A122" s="341"/>
      <c r="B122" s="338"/>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D122" s="338"/>
      <c r="BE122" s="338"/>
    </row>
    <row r="123" spans="1:57">
      <c r="B123" s="338"/>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338"/>
      <c r="AO123" s="338"/>
      <c r="AP123" s="338"/>
      <c r="AQ123" s="338"/>
      <c r="AR123" s="338"/>
      <c r="AS123" s="338"/>
      <c r="AT123" s="338"/>
      <c r="AU123" s="338"/>
      <c r="AV123" s="338"/>
      <c r="AW123" s="338"/>
      <c r="AX123" s="338"/>
      <c r="AY123" s="338"/>
      <c r="AZ123" s="338"/>
      <c r="BA123" s="338"/>
      <c r="BB123" s="338"/>
      <c r="BC123" s="338"/>
      <c r="BD123" s="338"/>
      <c r="BE123" s="338"/>
    </row>
    <row r="124" spans="1:57">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338"/>
      <c r="AM124" s="338"/>
      <c r="AN124" s="338"/>
      <c r="AO124" s="338"/>
      <c r="AP124" s="338"/>
      <c r="AQ124" s="338"/>
      <c r="AR124" s="338"/>
      <c r="AS124" s="338"/>
      <c r="AT124" s="338"/>
      <c r="AU124" s="338"/>
      <c r="AV124" s="338"/>
      <c r="AW124" s="338"/>
      <c r="AX124" s="338"/>
      <c r="AY124" s="338"/>
      <c r="AZ124" s="338"/>
      <c r="BA124" s="338"/>
      <c r="BB124" s="338"/>
      <c r="BC124" s="338"/>
      <c r="BD124" s="338"/>
      <c r="BE124" s="338"/>
    </row>
    <row r="125" spans="1:57">
      <c r="B125" s="338"/>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row>
    <row r="126" spans="1:57">
      <c r="B126" s="338"/>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8"/>
      <c r="AY126" s="338"/>
      <c r="AZ126" s="338"/>
      <c r="BA126" s="338"/>
      <c r="BB126" s="338"/>
      <c r="BC126" s="338"/>
      <c r="BD126" s="338"/>
      <c r="BE126" s="338"/>
    </row>
    <row r="127" spans="1:57">
      <c r="B127" s="338"/>
      <c r="C127" s="338"/>
      <c r="D127" s="338"/>
      <c r="E127" s="338"/>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row>
    <row r="128" spans="1:57">
      <c r="B128" s="338"/>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8"/>
    </row>
    <row r="129" spans="2:57">
      <c r="B129" s="338"/>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row>
    <row r="130" spans="2:57">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row>
    <row r="131" spans="2:57">
      <c r="B131" s="338"/>
      <c r="C131" s="338"/>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c r="BE131" s="338"/>
    </row>
    <row r="132" spans="2:57">
      <c r="B132" s="338"/>
      <c r="C132" s="338"/>
      <c r="D132" s="338"/>
      <c r="E132" s="338"/>
      <c r="F132" s="338"/>
      <c r="G132" s="338"/>
      <c r="H132" s="338"/>
      <c r="I132" s="338"/>
      <c r="J132" s="338"/>
      <c r="K132" s="338"/>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c r="AG132" s="338"/>
      <c r="AH132" s="338"/>
      <c r="AI132" s="338"/>
      <c r="AJ132" s="338"/>
      <c r="AK132" s="338"/>
      <c r="AL132" s="338"/>
      <c r="AM132" s="338"/>
      <c r="AN132" s="338"/>
      <c r="AO132" s="338"/>
      <c r="AP132" s="338"/>
      <c r="AQ132" s="338"/>
      <c r="AR132" s="338"/>
      <c r="AS132" s="338"/>
      <c r="AT132" s="338"/>
      <c r="AU132" s="338"/>
      <c r="AV132" s="338"/>
      <c r="AW132" s="338"/>
      <c r="AX132" s="338"/>
      <c r="AY132" s="338"/>
      <c r="AZ132" s="338"/>
      <c r="BA132" s="338"/>
      <c r="BB132" s="338"/>
      <c r="BC132" s="338"/>
      <c r="BD132" s="338"/>
      <c r="BE132" s="338"/>
    </row>
    <row r="133" spans="2:57">
      <c r="B133" s="338"/>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c r="AG133" s="338"/>
      <c r="AH133" s="338"/>
      <c r="AI133" s="338"/>
      <c r="AJ133" s="338"/>
      <c r="AK133" s="338"/>
      <c r="AL133" s="338"/>
      <c r="AM133" s="338"/>
      <c r="AN133" s="338"/>
      <c r="AO133" s="338"/>
      <c r="AP133" s="338"/>
      <c r="AQ133" s="338"/>
      <c r="AR133" s="338"/>
      <c r="AS133" s="338"/>
      <c r="AT133" s="338"/>
      <c r="AU133" s="338"/>
      <c r="AV133" s="338"/>
      <c r="AW133" s="338"/>
      <c r="AX133" s="338"/>
      <c r="AY133" s="338"/>
      <c r="AZ133" s="338"/>
      <c r="BA133" s="338"/>
      <c r="BB133" s="338"/>
      <c r="BC133" s="338"/>
      <c r="BD133" s="338"/>
      <c r="BE133" s="338"/>
    </row>
    <row r="134" spans="2:57">
      <c r="B134" s="338"/>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row>
    <row r="135" spans="2:57">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row>
    <row r="136" spans="2:57">
      <c r="B136" s="338"/>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row>
    <row r="137" spans="2:57">
      <c r="B137" s="338"/>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row>
    <row r="138" spans="2:57">
      <c r="B138" s="338"/>
      <c r="C138" s="338"/>
      <c r="D138" s="338"/>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row>
    <row r="139" spans="2:57">
      <c r="B139" s="338"/>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c r="AN139" s="338"/>
      <c r="AO139" s="338"/>
      <c r="AP139" s="338"/>
      <c r="AQ139" s="338"/>
      <c r="AR139" s="338"/>
      <c r="AS139" s="338"/>
      <c r="AT139" s="338"/>
      <c r="AU139" s="338"/>
      <c r="AV139" s="338"/>
      <c r="AW139" s="338"/>
      <c r="AX139" s="338"/>
      <c r="AY139" s="338"/>
      <c r="AZ139" s="338"/>
      <c r="BA139" s="338"/>
      <c r="BB139" s="338"/>
      <c r="BC139" s="338"/>
      <c r="BD139" s="338"/>
      <c r="BE139" s="338"/>
    </row>
    <row r="140" spans="2:57">
      <c r="B140" s="338"/>
      <c r="C140" s="338"/>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c r="AN140" s="338"/>
      <c r="AO140" s="338"/>
      <c r="AP140" s="338"/>
      <c r="AQ140" s="338"/>
      <c r="AR140" s="338"/>
      <c r="AS140" s="338"/>
      <c r="AT140" s="338"/>
      <c r="AU140" s="338"/>
      <c r="AV140" s="338"/>
      <c r="AW140" s="338"/>
      <c r="AX140" s="338"/>
      <c r="AY140" s="338"/>
      <c r="AZ140" s="338"/>
      <c r="BA140" s="338"/>
      <c r="BB140" s="338"/>
      <c r="BC140" s="338"/>
      <c r="BD140" s="338"/>
      <c r="BE140" s="338"/>
    </row>
    <row r="141" spans="2:57">
      <c r="B141" s="338"/>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row>
    <row r="142" spans="2:57">
      <c r="B142" s="338"/>
      <c r="C142" s="338"/>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c r="AN142" s="338"/>
      <c r="AO142" s="338"/>
      <c r="AP142" s="338"/>
      <c r="AQ142" s="338"/>
      <c r="AR142" s="338"/>
      <c r="AS142" s="338"/>
      <c r="AT142" s="338"/>
      <c r="AU142" s="338"/>
      <c r="AV142" s="338"/>
      <c r="AW142" s="338"/>
      <c r="AX142" s="338"/>
      <c r="AY142" s="338"/>
      <c r="AZ142" s="338"/>
      <c r="BA142" s="338"/>
      <c r="BB142" s="338"/>
      <c r="BC142" s="338"/>
      <c r="BD142" s="338"/>
      <c r="BE142" s="338"/>
    </row>
    <row r="143" spans="2:57">
      <c r="B143" s="338"/>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c r="AN143" s="338"/>
      <c r="AO143" s="338"/>
      <c r="AP143" s="338"/>
      <c r="AQ143" s="338"/>
      <c r="AR143" s="338"/>
      <c r="AS143" s="338"/>
      <c r="AT143" s="338"/>
      <c r="AU143" s="338"/>
      <c r="AV143" s="338"/>
      <c r="AW143" s="338"/>
      <c r="AX143" s="338"/>
      <c r="AY143" s="338"/>
      <c r="AZ143" s="338"/>
      <c r="BA143" s="338"/>
      <c r="BB143" s="338"/>
      <c r="BC143" s="338"/>
      <c r="BD143" s="338"/>
      <c r="BE143" s="338"/>
    </row>
    <row r="144" spans="2:57">
      <c r="B144" s="338"/>
      <c r="C144" s="338"/>
      <c r="D144" s="338"/>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row>
    <row r="145" spans="2:57">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row>
    <row r="146" spans="2:57">
      <c r="B146" s="338"/>
      <c r="C146" s="338"/>
      <c r="D146" s="338"/>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38"/>
    </row>
    <row r="147" spans="2:57">
      <c r="B147" s="338"/>
      <c r="C147" s="338"/>
      <c r="D147" s="338"/>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row>
    <row r="148" spans="2:57">
      <c r="B148" s="338"/>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row>
    <row r="149" spans="2:57">
      <c r="B149" s="338"/>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c r="AN149" s="338"/>
      <c r="AO149" s="338"/>
      <c r="AP149" s="338"/>
      <c r="AQ149" s="338"/>
      <c r="AR149" s="338"/>
      <c r="AS149" s="338"/>
      <c r="AT149" s="338"/>
      <c r="AU149" s="338"/>
      <c r="AV149" s="338"/>
      <c r="AW149" s="338"/>
      <c r="AX149" s="338"/>
      <c r="AY149" s="338"/>
      <c r="AZ149" s="338"/>
      <c r="BA149" s="338"/>
      <c r="BB149" s="338"/>
      <c r="BC149" s="338"/>
      <c r="BD149" s="338"/>
      <c r="BE149" s="338"/>
    </row>
    <row r="150" spans="2:57">
      <c r="B150" s="338"/>
      <c r="C150" s="338"/>
      <c r="D150" s="338"/>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c r="AN150" s="338"/>
      <c r="AO150" s="338"/>
      <c r="AP150" s="338"/>
      <c r="AQ150" s="338"/>
      <c r="AR150" s="338"/>
      <c r="AS150" s="338"/>
      <c r="AT150" s="338"/>
      <c r="AU150" s="338"/>
      <c r="AV150" s="338"/>
      <c r="AW150" s="338"/>
      <c r="AX150" s="338"/>
      <c r="AY150" s="338"/>
      <c r="AZ150" s="338"/>
      <c r="BA150" s="338"/>
      <c r="BB150" s="338"/>
      <c r="BC150" s="338"/>
      <c r="BD150" s="338"/>
      <c r="BE150" s="338"/>
    </row>
    <row r="151" spans="2:57">
      <c r="B151" s="338"/>
      <c r="C151" s="338"/>
      <c r="D151" s="338"/>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c r="AN151" s="338"/>
      <c r="AO151" s="338"/>
      <c r="AP151" s="338"/>
      <c r="AQ151" s="338"/>
      <c r="AR151" s="338"/>
      <c r="AS151" s="338"/>
      <c r="AT151" s="338"/>
      <c r="AU151" s="338"/>
      <c r="AV151" s="338"/>
      <c r="AW151" s="338"/>
      <c r="AX151" s="338"/>
      <c r="AY151" s="338"/>
      <c r="AZ151" s="338"/>
      <c r="BA151" s="338"/>
      <c r="BB151" s="338"/>
      <c r="BC151" s="338"/>
      <c r="BD151" s="338"/>
      <c r="BE151" s="338"/>
    </row>
    <row r="152" spans="2:57">
      <c r="B152" s="338"/>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8"/>
    </row>
    <row r="153" spans="2:57">
      <c r="B153" s="338"/>
      <c r="C153" s="338"/>
      <c r="D153" s="338"/>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c r="AN153" s="338"/>
      <c r="AO153" s="338"/>
      <c r="AP153" s="338"/>
      <c r="AQ153" s="338"/>
      <c r="AR153" s="338"/>
      <c r="AS153" s="338"/>
      <c r="AT153" s="338"/>
      <c r="AU153" s="338"/>
      <c r="AV153" s="338"/>
      <c r="AW153" s="338"/>
      <c r="AX153" s="338"/>
      <c r="AY153" s="338"/>
      <c r="AZ153" s="338"/>
      <c r="BA153" s="338"/>
      <c r="BB153" s="338"/>
      <c r="BC153" s="338"/>
      <c r="BD153" s="338"/>
      <c r="BE153" s="338"/>
    </row>
    <row r="154" spans="2:57">
      <c r="B154" s="338"/>
      <c r="C154" s="338"/>
      <c r="D154" s="338"/>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c r="AN154" s="338"/>
      <c r="AO154" s="338"/>
      <c r="AP154" s="338"/>
      <c r="AQ154" s="338"/>
      <c r="AR154" s="338"/>
      <c r="AS154" s="338"/>
      <c r="AT154" s="338"/>
      <c r="AU154" s="338"/>
      <c r="AV154" s="338"/>
      <c r="AW154" s="338"/>
      <c r="AX154" s="338"/>
      <c r="AY154" s="338"/>
      <c r="AZ154" s="338"/>
      <c r="BA154" s="338"/>
      <c r="BB154" s="338"/>
      <c r="BC154" s="338"/>
      <c r="BD154" s="338"/>
      <c r="BE154" s="338"/>
    </row>
    <row r="155" spans="2:57">
      <c r="B155" s="338"/>
      <c r="C155" s="338"/>
      <c r="D155" s="338"/>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c r="AN155" s="338"/>
      <c r="AO155" s="338"/>
      <c r="AP155" s="338"/>
      <c r="AQ155" s="338"/>
      <c r="AR155" s="338"/>
      <c r="AS155" s="338"/>
      <c r="AT155" s="338"/>
      <c r="AU155" s="338"/>
      <c r="AV155" s="338"/>
      <c r="AW155" s="338"/>
      <c r="AX155" s="338"/>
      <c r="AY155" s="338"/>
      <c r="AZ155" s="338"/>
      <c r="BA155" s="338"/>
      <c r="BB155" s="338"/>
      <c r="BC155" s="338"/>
      <c r="BD155" s="338"/>
      <c r="BE155" s="338"/>
    </row>
    <row r="156" spans="2:57">
      <c r="B156" s="338"/>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8"/>
      <c r="AY156" s="338"/>
      <c r="AZ156" s="338"/>
      <c r="BA156" s="338"/>
      <c r="BB156" s="338"/>
      <c r="BC156" s="338"/>
      <c r="BD156" s="338"/>
      <c r="BE156" s="338"/>
    </row>
    <row r="157" spans="2:57">
      <c r="B157" s="338"/>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8"/>
      <c r="AY157" s="338"/>
      <c r="AZ157" s="338"/>
      <c r="BA157" s="338"/>
      <c r="BB157" s="338"/>
      <c r="BC157" s="338"/>
      <c r="BD157" s="338"/>
      <c r="BE157" s="338"/>
    </row>
    <row r="158" spans="2:57">
      <c r="B158" s="338"/>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8"/>
      <c r="AY158" s="338"/>
      <c r="AZ158" s="338"/>
      <c r="BA158" s="338"/>
      <c r="BB158" s="338"/>
      <c r="BC158" s="338"/>
      <c r="BD158" s="338"/>
      <c r="BE158" s="338"/>
    </row>
    <row r="159" spans="2:57">
      <c r="B159" s="338"/>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c r="AN159" s="338"/>
      <c r="AO159" s="338"/>
      <c r="AP159" s="338"/>
      <c r="AQ159" s="338"/>
      <c r="AR159" s="338"/>
      <c r="AS159" s="338"/>
      <c r="AT159" s="338"/>
      <c r="AU159" s="338"/>
      <c r="AV159" s="338"/>
      <c r="AW159" s="338"/>
      <c r="AX159" s="338"/>
      <c r="AY159" s="338"/>
      <c r="AZ159" s="338"/>
      <c r="BA159" s="338"/>
      <c r="BB159" s="338"/>
      <c r="BC159" s="338"/>
      <c r="BD159" s="338"/>
      <c r="BE159" s="338"/>
    </row>
    <row r="160" spans="2:57">
      <c r="B160" s="338"/>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c r="AN160" s="338"/>
      <c r="AO160" s="338"/>
      <c r="AP160" s="338"/>
      <c r="AQ160" s="338"/>
      <c r="AR160" s="338"/>
      <c r="AS160" s="338"/>
      <c r="AT160" s="338"/>
      <c r="AU160" s="338"/>
      <c r="AV160" s="338"/>
      <c r="AW160" s="338"/>
      <c r="AX160" s="338"/>
      <c r="AY160" s="338"/>
      <c r="AZ160" s="338"/>
      <c r="BA160" s="338"/>
      <c r="BB160" s="338"/>
      <c r="BC160" s="338"/>
      <c r="BD160" s="338"/>
      <c r="BE160" s="338"/>
    </row>
    <row r="161" spans="2:57">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38"/>
      <c r="AY161" s="338"/>
      <c r="AZ161" s="338"/>
      <c r="BA161" s="338"/>
      <c r="BB161" s="338"/>
      <c r="BC161" s="338"/>
      <c r="BD161" s="338"/>
      <c r="BE161" s="338"/>
    </row>
    <row r="162" spans="2:57">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8"/>
      <c r="AI162" s="338"/>
      <c r="AJ162" s="338"/>
      <c r="AK162" s="338"/>
      <c r="AL162" s="338"/>
      <c r="AM162" s="338"/>
      <c r="AN162" s="338"/>
      <c r="AO162" s="338"/>
      <c r="AP162" s="338"/>
      <c r="AQ162" s="338"/>
      <c r="AR162" s="338"/>
      <c r="AS162" s="338"/>
      <c r="AT162" s="338"/>
      <c r="AU162" s="338"/>
      <c r="AV162" s="338"/>
      <c r="AW162" s="338"/>
      <c r="AX162" s="338"/>
      <c r="AY162" s="338"/>
      <c r="AZ162" s="338"/>
      <c r="BA162" s="338"/>
      <c r="BB162" s="338"/>
      <c r="BC162" s="338"/>
      <c r="BD162" s="338"/>
      <c r="BE162" s="338"/>
    </row>
    <row r="163" spans="2:57">
      <c r="B163" s="338"/>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c r="AL163" s="338"/>
      <c r="AM163" s="338"/>
      <c r="AN163" s="338"/>
      <c r="AO163" s="338"/>
      <c r="AP163" s="338"/>
      <c r="AQ163" s="338"/>
      <c r="AR163" s="338"/>
      <c r="AS163" s="338"/>
      <c r="AT163" s="338"/>
      <c r="AU163" s="338"/>
      <c r="AV163" s="338"/>
      <c r="AW163" s="338"/>
      <c r="AX163" s="338"/>
      <c r="AY163" s="338"/>
      <c r="AZ163" s="338"/>
      <c r="BA163" s="338"/>
      <c r="BB163" s="338"/>
      <c r="BC163" s="338"/>
      <c r="BD163" s="338"/>
      <c r="BE163" s="338"/>
    </row>
    <row r="164" spans="2:57">
      <c r="B164" s="338"/>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row>
    <row r="165" spans="2:57">
      <c r="B165" s="338"/>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B165" s="338"/>
      <c r="AC165" s="338"/>
      <c r="AD165" s="338"/>
      <c r="AE165" s="338"/>
      <c r="AF165" s="338"/>
      <c r="AG165" s="338"/>
      <c r="AH165" s="338"/>
      <c r="AI165" s="338"/>
      <c r="AJ165" s="338"/>
      <c r="AK165" s="338"/>
      <c r="AL165" s="338"/>
      <c r="AM165" s="338"/>
      <c r="AN165" s="338"/>
      <c r="AO165" s="338"/>
      <c r="AP165" s="338"/>
      <c r="AQ165" s="338"/>
      <c r="AR165" s="338"/>
      <c r="AS165" s="338"/>
      <c r="AT165" s="338"/>
      <c r="AU165" s="338"/>
      <c r="AV165" s="338"/>
      <c r="AW165" s="338"/>
      <c r="AX165" s="338"/>
      <c r="AY165" s="338"/>
      <c r="AZ165" s="338"/>
      <c r="BA165" s="338"/>
      <c r="BB165" s="338"/>
      <c r="BC165" s="338"/>
      <c r="BD165" s="338"/>
      <c r="BE165" s="338"/>
    </row>
    <row r="166" spans="2:57">
      <c r="B166" s="338"/>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8"/>
      <c r="AY166" s="338"/>
      <c r="AZ166" s="338"/>
      <c r="BA166" s="338"/>
      <c r="BB166" s="338"/>
      <c r="BC166" s="338"/>
      <c r="BD166" s="338"/>
      <c r="BE166" s="338"/>
    </row>
    <row r="167" spans="2:57">
      <c r="B167" s="338"/>
      <c r="C167" s="338"/>
      <c r="D167" s="338"/>
      <c r="E167" s="338"/>
      <c r="F167" s="338"/>
      <c r="G167" s="338"/>
      <c r="H167" s="338"/>
      <c r="I167" s="338"/>
      <c r="J167" s="338"/>
      <c r="K167" s="338"/>
      <c r="L167" s="338"/>
      <c r="M167" s="338"/>
      <c r="N167" s="338"/>
      <c r="O167" s="338"/>
      <c r="P167" s="338"/>
      <c r="Q167" s="338"/>
      <c r="R167" s="338"/>
      <c r="S167" s="338"/>
      <c r="T167" s="338"/>
      <c r="U167" s="338"/>
      <c r="V167" s="338"/>
      <c r="W167" s="338"/>
      <c r="X167" s="338"/>
      <c r="Y167" s="338"/>
      <c r="Z167" s="338"/>
      <c r="AA167" s="338"/>
      <c r="AB167" s="338"/>
      <c r="AC167" s="338"/>
      <c r="AD167" s="338"/>
      <c r="AE167" s="338"/>
      <c r="AF167" s="338"/>
      <c r="AG167" s="338"/>
      <c r="AH167" s="338"/>
      <c r="AI167" s="338"/>
      <c r="AJ167" s="338"/>
      <c r="AK167" s="338"/>
      <c r="AL167" s="338"/>
      <c r="AM167" s="338"/>
      <c r="AN167" s="338"/>
      <c r="AO167" s="338"/>
      <c r="AP167" s="338"/>
      <c r="AQ167" s="338"/>
      <c r="AR167" s="338"/>
      <c r="AS167" s="338"/>
      <c r="AT167" s="338"/>
      <c r="AU167" s="338"/>
      <c r="AV167" s="338"/>
      <c r="AW167" s="338"/>
      <c r="AX167" s="338"/>
      <c r="AY167" s="338"/>
      <c r="AZ167" s="338"/>
      <c r="BA167" s="338"/>
      <c r="BB167" s="338"/>
      <c r="BC167" s="338"/>
      <c r="BD167" s="338"/>
      <c r="BE167" s="338"/>
    </row>
    <row r="168" spans="2:57">
      <c r="B168" s="338"/>
      <c r="C168" s="338"/>
      <c r="D168" s="338"/>
      <c r="E168" s="338"/>
      <c r="F168" s="338"/>
      <c r="G168" s="338"/>
      <c r="H168" s="338"/>
      <c r="I168" s="338"/>
      <c r="J168" s="338"/>
      <c r="K168" s="338"/>
      <c r="L168" s="338"/>
      <c r="M168" s="338"/>
      <c r="N168" s="338"/>
      <c r="O168" s="338"/>
      <c r="P168" s="338"/>
      <c r="Q168" s="338"/>
      <c r="R168" s="338"/>
      <c r="S168" s="338"/>
      <c r="T168" s="338"/>
      <c r="U168" s="338"/>
      <c r="V168" s="338"/>
      <c r="W168" s="338"/>
      <c r="X168" s="338"/>
      <c r="Y168" s="338"/>
      <c r="Z168" s="338"/>
      <c r="AA168" s="338"/>
      <c r="AB168" s="338"/>
      <c r="AC168" s="338"/>
      <c r="AD168" s="338"/>
      <c r="AE168" s="338"/>
      <c r="AF168" s="338"/>
      <c r="AG168" s="338"/>
      <c r="AH168" s="338"/>
      <c r="AI168" s="338"/>
      <c r="AJ168" s="338"/>
      <c r="AK168" s="338"/>
      <c r="AL168" s="338"/>
      <c r="AM168" s="338"/>
      <c r="AN168" s="338"/>
      <c r="AO168" s="338"/>
      <c r="AP168" s="338"/>
      <c r="AQ168" s="338"/>
      <c r="AR168" s="338"/>
      <c r="AS168" s="338"/>
      <c r="AT168" s="338"/>
      <c r="AU168" s="338"/>
      <c r="AV168" s="338"/>
      <c r="AW168" s="338"/>
      <c r="AX168" s="338"/>
      <c r="AY168" s="338"/>
      <c r="AZ168" s="338"/>
      <c r="BA168" s="338"/>
      <c r="BB168" s="338"/>
      <c r="BC168" s="338"/>
      <c r="BD168" s="338"/>
      <c r="BE168" s="338"/>
    </row>
    <row r="169" spans="2:57">
      <c r="B169" s="338"/>
      <c r="C169" s="338"/>
      <c r="D169" s="338"/>
      <c r="E169" s="338"/>
      <c r="F169" s="338"/>
      <c r="G169" s="338"/>
      <c r="H169" s="338"/>
      <c r="I169" s="338"/>
      <c r="J169" s="338"/>
      <c r="K169" s="338"/>
      <c r="L169" s="338"/>
      <c r="M169" s="338"/>
      <c r="N169" s="338"/>
      <c r="O169" s="338"/>
      <c r="P169" s="338"/>
      <c r="Q169" s="338"/>
      <c r="R169" s="338"/>
      <c r="S169" s="338"/>
      <c r="T169" s="338"/>
      <c r="U169" s="338"/>
      <c r="V169" s="338"/>
      <c r="W169" s="338"/>
      <c r="X169" s="338"/>
      <c r="Y169" s="338"/>
      <c r="Z169" s="338"/>
      <c r="AA169" s="338"/>
      <c r="AB169" s="338"/>
      <c r="AC169" s="338"/>
      <c r="AD169" s="338"/>
      <c r="AE169" s="338"/>
      <c r="AF169" s="338"/>
      <c r="AG169" s="338"/>
      <c r="AH169" s="338"/>
      <c r="AI169" s="338"/>
      <c r="AJ169" s="338"/>
      <c r="AK169" s="338"/>
      <c r="AL169" s="338"/>
      <c r="AM169" s="338"/>
      <c r="AN169" s="338"/>
      <c r="AO169" s="338"/>
      <c r="AP169" s="338"/>
      <c r="AQ169" s="338"/>
      <c r="AR169" s="338"/>
      <c r="AS169" s="338"/>
      <c r="AT169" s="338"/>
      <c r="AU169" s="338"/>
      <c r="AV169" s="338"/>
      <c r="AW169" s="338"/>
      <c r="AX169" s="338"/>
      <c r="AY169" s="338"/>
      <c r="AZ169" s="338"/>
      <c r="BA169" s="338"/>
      <c r="BB169" s="338"/>
      <c r="BC169" s="338"/>
      <c r="BD169" s="338"/>
      <c r="BE169" s="338"/>
    </row>
    <row r="170" spans="2:57">
      <c r="B170" s="338"/>
      <c r="C170" s="338"/>
      <c r="D170" s="338"/>
      <c r="E170" s="338"/>
      <c r="F170" s="338"/>
      <c r="G170" s="338"/>
      <c r="H170" s="338"/>
      <c r="I170" s="338"/>
      <c r="J170" s="338"/>
      <c r="K170" s="338"/>
      <c r="L170" s="338"/>
      <c r="M170" s="338"/>
      <c r="N170" s="338"/>
      <c r="O170" s="338"/>
      <c r="P170" s="338"/>
      <c r="Q170" s="338"/>
      <c r="R170" s="338"/>
      <c r="S170" s="338"/>
      <c r="T170" s="338"/>
      <c r="U170" s="338"/>
      <c r="V170" s="338"/>
      <c r="W170" s="338"/>
      <c r="X170" s="338"/>
      <c r="Y170" s="338"/>
      <c r="Z170" s="338"/>
      <c r="AA170" s="338"/>
      <c r="AB170" s="338"/>
      <c r="AC170" s="338"/>
      <c r="AD170" s="338"/>
      <c r="AE170" s="338"/>
      <c r="AF170" s="338"/>
      <c r="AG170" s="338"/>
      <c r="AH170" s="338"/>
      <c r="AI170" s="338"/>
      <c r="AJ170" s="338"/>
      <c r="AK170" s="338"/>
      <c r="AL170" s="338"/>
      <c r="AM170" s="338"/>
      <c r="AN170" s="338"/>
      <c r="AO170" s="338"/>
      <c r="AP170" s="338"/>
      <c r="AQ170" s="338"/>
      <c r="AR170" s="338"/>
      <c r="AS170" s="338"/>
      <c r="AT170" s="338"/>
      <c r="AU170" s="338"/>
      <c r="AV170" s="338"/>
      <c r="AW170" s="338"/>
      <c r="AX170" s="338"/>
      <c r="AY170" s="338"/>
      <c r="AZ170" s="338"/>
      <c r="BA170" s="338"/>
      <c r="BB170" s="338"/>
      <c r="BC170" s="338"/>
      <c r="BD170" s="338"/>
      <c r="BE170" s="338"/>
    </row>
    <row r="171" spans="2:57">
      <c r="B171" s="338"/>
      <c r="C171" s="338"/>
      <c r="D171" s="338"/>
      <c r="E171" s="338"/>
      <c r="F171" s="338"/>
      <c r="G171" s="338"/>
      <c r="H171" s="338"/>
      <c r="I171" s="338"/>
      <c r="J171" s="338"/>
      <c r="K171" s="338"/>
      <c r="L171" s="338"/>
      <c r="M171" s="338"/>
      <c r="N171" s="338"/>
      <c r="O171" s="338"/>
      <c r="P171" s="338"/>
      <c r="Q171" s="338"/>
      <c r="R171" s="338"/>
      <c r="S171" s="338"/>
      <c r="T171" s="338"/>
      <c r="U171" s="338"/>
      <c r="V171" s="338"/>
      <c r="W171" s="338"/>
      <c r="X171" s="338"/>
      <c r="Y171" s="338"/>
      <c r="Z171" s="338"/>
      <c r="AA171" s="338"/>
      <c r="AB171" s="338"/>
      <c r="AC171" s="338"/>
      <c r="AD171" s="338"/>
      <c r="AE171" s="338"/>
      <c r="AF171" s="338"/>
      <c r="AG171" s="338"/>
      <c r="AH171" s="338"/>
      <c r="AI171" s="338"/>
      <c r="AJ171" s="338"/>
      <c r="AK171" s="338"/>
      <c r="AL171" s="338"/>
      <c r="AM171" s="338"/>
      <c r="AN171" s="338"/>
      <c r="AO171" s="338"/>
      <c r="AP171" s="338"/>
      <c r="AQ171" s="338"/>
      <c r="AR171" s="338"/>
      <c r="AS171" s="338"/>
      <c r="AT171" s="338"/>
      <c r="AU171" s="338"/>
      <c r="AV171" s="338"/>
      <c r="AW171" s="338"/>
      <c r="AX171" s="338"/>
      <c r="AY171" s="338"/>
      <c r="AZ171" s="338"/>
      <c r="BA171" s="338"/>
      <c r="BB171" s="338"/>
      <c r="BC171" s="338"/>
      <c r="BD171" s="338"/>
      <c r="BE171" s="338"/>
    </row>
    <row r="172" spans="2:57">
      <c r="B172" s="338"/>
      <c r="C172" s="338"/>
      <c r="D172" s="338"/>
      <c r="E172" s="338"/>
      <c r="F172" s="338"/>
      <c r="G172" s="338"/>
      <c r="H172" s="338"/>
      <c r="I172" s="338"/>
      <c r="J172" s="338"/>
      <c r="K172" s="338"/>
      <c r="L172" s="338"/>
      <c r="M172" s="338"/>
      <c r="N172" s="338"/>
      <c r="O172" s="338"/>
      <c r="P172" s="338"/>
      <c r="Q172" s="338"/>
      <c r="R172" s="338"/>
      <c r="S172" s="338"/>
      <c r="T172" s="338"/>
      <c r="U172" s="338"/>
      <c r="V172" s="338"/>
      <c r="W172" s="338"/>
      <c r="X172" s="338"/>
      <c r="Y172" s="338"/>
      <c r="Z172" s="338"/>
      <c r="AA172" s="338"/>
      <c r="AB172" s="338"/>
      <c r="AC172" s="338"/>
      <c r="AD172" s="338"/>
      <c r="AE172" s="338"/>
      <c r="AF172" s="338"/>
      <c r="AG172" s="338"/>
      <c r="AH172" s="338"/>
      <c r="AI172" s="338"/>
      <c r="AJ172" s="338"/>
      <c r="AK172" s="338"/>
      <c r="AL172" s="338"/>
      <c r="AM172" s="338"/>
      <c r="AN172" s="338"/>
      <c r="AO172" s="338"/>
      <c r="AP172" s="338"/>
      <c r="AQ172" s="338"/>
      <c r="AR172" s="338"/>
      <c r="AS172" s="338"/>
      <c r="AT172" s="338"/>
      <c r="AU172" s="338"/>
      <c r="AV172" s="338"/>
      <c r="AW172" s="338"/>
      <c r="AX172" s="338"/>
      <c r="AY172" s="338"/>
      <c r="AZ172" s="338"/>
      <c r="BA172" s="338"/>
      <c r="BB172" s="338"/>
      <c r="BC172" s="338"/>
      <c r="BD172" s="338"/>
      <c r="BE172" s="338"/>
    </row>
    <row r="173" spans="2:57">
      <c r="B173" s="338"/>
      <c r="C173" s="338"/>
      <c r="D173" s="338"/>
      <c r="E173" s="338"/>
      <c r="F173" s="338"/>
      <c r="G173" s="338"/>
      <c r="H173" s="338"/>
      <c r="I173" s="338"/>
      <c r="J173" s="338"/>
      <c r="K173" s="338"/>
      <c r="L173" s="338"/>
      <c r="M173" s="338"/>
      <c r="N173" s="338"/>
      <c r="O173" s="338"/>
      <c r="P173" s="338"/>
      <c r="Q173" s="338"/>
      <c r="R173" s="338"/>
      <c r="S173" s="338"/>
      <c r="T173" s="338"/>
      <c r="U173" s="338"/>
      <c r="V173" s="338"/>
      <c r="W173" s="338"/>
      <c r="X173" s="338"/>
      <c r="Y173" s="338"/>
      <c r="Z173" s="338"/>
      <c r="AA173" s="338"/>
      <c r="AB173" s="338"/>
      <c r="AC173" s="338"/>
      <c r="AD173" s="338"/>
      <c r="AE173" s="338"/>
      <c r="AF173" s="338"/>
      <c r="AG173" s="338"/>
      <c r="AH173" s="338"/>
      <c r="AI173" s="338"/>
      <c r="AJ173" s="338"/>
      <c r="AK173" s="338"/>
      <c r="AL173" s="338"/>
      <c r="AM173" s="338"/>
      <c r="AN173" s="338"/>
      <c r="AO173" s="338"/>
      <c r="AP173" s="338"/>
      <c r="AQ173" s="338"/>
      <c r="AR173" s="338"/>
      <c r="AS173" s="338"/>
      <c r="AT173" s="338"/>
      <c r="AU173" s="338"/>
      <c r="AV173" s="338"/>
      <c r="AW173" s="338"/>
      <c r="AX173" s="338"/>
      <c r="AY173" s="338"/>
      <c r="AZ173" s="338"/>
      <c r="BA173" s="338"/>
      <c r="BB173" s="338"/>
      <c r="BC173" s="338"/>
      <c r="BD173" s="338"/>
      <c r="BE173" s="338"/>
    </row>
    <row r="174" spans="2:57">
      <c r="B174" s="338"/>
      <c r="C174" s="338"/>
      <c r="D174" s="338"/>
      <c r="E174" s="338"/>
      <c r="F174" s="338"/>
      <c r="G174" s="338"/>
      <c r="H174" s="338"/>
      <c r="I174" s="338"/>
      <c r="J174" s="338"/>
      <c r="K174" s="338"/>
      <c r="L174" s="338"/>
      <c r="M174" s="338"/>
      <c r="N174" s="338"/>
      <c r="O174" s="338"/>
      <c r="P174" s="338"/>
      <c r="Q174" s="338"/>
      <c r="R174" s="338"/>
      <c r="S174" s="338"/>
      <c r="T174" s="338"/>
      <c r="U174" s="338"/>
      <c r="V174" s="338"/>
      <c r="W174" s="338"/>
      <c r="X174" s="338"/>
      <c r="Y174" s="338"/>
      <c r="Z174" s="338"/>
      <c r="AA174" s="338"/>
      <c r="AB174" s="338"/>
      <c r="AC174" s="338"/>
      <c r="AD174" s="338"/>
      <c r="AE174" s="338"/>
      <c r="AF174" s="338"/>
      <c r="AG174" s="338"/>
      <c r="AH174" s="338"/>
      <c r="AI174" s="338"/>
      <c r="AJ174" s="338"/>
      <c r="AK174" s="338"/>
      <c r="AL174" s="338"/>
      <c r="AM174" s="338"/>
      <c r="AN174" s="338"/>
      <c r="AO174" s="338"/>
      <c r="AP174" s="338"/>
      <c r="AQ174" s="338"/>
      <c r="AR174" s="338"/>
      <c r="AS174" s="338"/>
      <c r="AT174" s="338"/>
      <c r="AU174" s="338"/>
      <c r="AV174" s="338"/>
      <c r="AW174" s="338"/>
      <c r="AX174" s="338"/>
      <c r="AY174" s="338"/>
      <c r="AZ174" s="338"/>
      <c r="BA174" s="338"/>
      <c r="BB174" s="338"/>
      <c r="BC174" s="338"/>
      <c r="BD174" s="338"/>
      <c r="BE174" s="338"/>
    </row>
    <row r="175" spans="2:57">
      <c r="B175" s="338"/>
      <c r="C175" s="338"/>
      <c r="D175" s="338"/>
      <c r="E175" s="338"/>
      <c r="F175" s="338"/>
      <c r="G175" s="338"/>
      <c r="H175" s="338"/>
      <c r="I175" s="338"/>
      <c r="J175" s="338"/>
      <c r="K175" s="338"/>
      <c r="L175" s="338"/>
      <c r="M175" s="338"/>
      <c r="N175" s="338"/>
      <c r="O175" s="338"/>
      <c r="P175" s="338"/>
      <c r="Q175" s="338"/>
      <c r="R175" s="338"/>
      <c r="S175" s="338"/>
      <c r="T175" s="338"/>
      <c r="U175" s="338"/>
      <c r="V175" s="338"/>
      <c r="W175" s="338"/>
      <c r="X175" s="338"/>
      <c r="Y175" s="338"/>
      <c r="Z175" s="338"/>
      <c r="AA175" s="338"/>
      <c r="AB175" s="338"/>
      <c r="AC175" s="338"/>
      <c r="AD175" s="338"/>
      <c r="AE175" s="338"/>
      <c r="AF175" s="338"/>
      <c r="AG175" s="338"/>
      <c r="AH175" s="338"/>
      <c r="AI175" s="338"/>
      <c r="AJ175" s="338"/>
      <c r="AK175" s="338"/>
      <c r="AL175" s="338"/>
      <c r="AM175" s="338"/>
      <c r="AN175" s="338"/>
      <c r="AO175" s="338"/>
      <c r="AP175" s="338"/>
      <c r="AQ175" s="338"/>
      <c r="AR175" s="338"/>
      <c r="AS175" s="338"/>
      <c r="AT175" s="338"/>
      <c r="AU175" s="338"/>
      <c r="AV175" s="338"/>
      <c r="AW175" s="338"/>
      <c r="AX175" s="338"/>
      <c r="AY175" s="338"/>
      <c r="AZ175" s="338"/>
      <c r="BA175" s="338"/>
      <c r="BB175" s="338"/>
      <c r="BC175" s="338"/>
      <c r="BD175" s="338"/>
      <c r="BE175" s="338"/>
    </row>
    <row r="176" spans="2:57">
      <c r="B176" s="338"/>
      <c r="C176" s="338"/>
      <c r="D176" s="338"/>
      <c r="E176" s="338"/>
      <c r="F176" s="338"/>
      <c r="G176" s="338"/>
      <c r="H176" s="338"/>
      <c r="I176" s="338"/>
      <c r="J176" s="338"/>
      <c r="K176" s="338"/>
      <c r="L176" s="338"/>
      <c r="M176" s="338"/>
      <c r="N176" s="338"/>
      <c r="O176" s="338"/>
      <c r="P176" s="338"/>
      <c r="Q176" s="338"/>
      <c r="R176" s="338"/>
      <c r="S176" s="338"/>
      <c r="T176" s="338"/>
      <c r="U176" s="338"/>
      <c r="V176" s="338"/>
      <c r="W176" s="338"/>
      <c r="X176" s="338"/>
      <c r="Y176" s="338"/>
      <c r="Z176" s="338"/>
      <c r="AA176" s="338"/>
      <c r="AB176" s="338"/>
      <c r="AC176" s="338"/>
      <c r="AD176" s="338"/>
      <c r="AE176" s="338"/>
      <c r="AF176" s="338"/>
      <c r="AG176" s="338"/>
      <c r="AH176" s="338"/>
      <c r="AI176" s="338"/>
      <c r="AJ176" s="338"/>
      <c r="AK176" s="338"/>
      <c r="AL176" s="338"/>
      <c r="AM176" s="338"/>
      <c r="AN176" s="338"/>
      <c r="AO176" s="338"/>
      <c r="AP176" s="338"/>
      <c r="AQ176" s="338"/>
      <c r="AR176" s="338"/>
      <c r="AS176" s="338"/>
      <c r="AT176" s="338"/>
      <c r="AU176" s="338"/>
      <c r="AV176" s="338"/>
      <c r="AW176" s="338"/>
      <c r="AX176" s="338"/>
      <c r="AY176" s="338"/>
      <c r="AZ176" s="338"/>
      <c r="BA176" s="338"/>
      <c r="BB176" s="338"/>
      <c r="BC176" s="338"/>
      <c r="BD176" s="338"/>
      <c r="BE176" s="338"/>
    </row>
    <row r="177" spans="2:57">
      <c r="B177" s="338"/>
      <c r="C177" s="338"/>
      <c r="D177" s="338"/>
      <c r="E177" s="338"/>
      <c r="F177" s="338"/>
      <c r="G177" s="338"/>
      <c r="H177" s="338"/>
      <c r="I177" s="338"/>
      <c r="J177" s="338"/>
      <c r="K177" s="338"/>
      <c r="L177" s="338"/>
      <c r="M177" s="338"/>
      <c r="N177" s="338"/>
      <c r="O177" s="338"/>
      <c r="P177" s="338"/>
      <c r="Q177" s="338"/>
      <c r="R177" s="338"/>
      <c r="S177" s="338"/>
      <c r="T177" s="338"/>
      <c r="U177" s="338"/>
      <c r="V177" s="338"/>
      <c r="W177" s="338"/>
      <c r="X177" s="338"/>
      <c r="Y177" s="338"/>
      <c r="Z177" s="338"/>
      <c r="AA177" s="338"/>
      <c r="AB177" s="338"/>
      <c r="AC177" s="338"/>
      <c r="AD177" s="338"/>
      <c r="AE177" s="338"/>
      <c r="AF177" s="338"/>
      <c r="AG177" s="338"/>
      <c r="AH177" s="338"/>
      <c r="AI177" s="338"/>
      <c r="AJ177" s="338"/>
      <c r="AK177" s="338"/>
      <c r="AL177" s="338"/>
      <c r="AM177" s="338"/>
      <c r="AN177" s="338"/>
      <c r="AO177" s="338"/>
      <c r="AP177" s="338"/>
      <c r="AQ177" s="338"/>
      <c r="AR177" s="338"/>
      <c r="AS177" s="338"/>
      <c r="AT177" s="338"/>
      <c r="AU177" s="338"/>
      <c r="AV177" s="338"/>
      <c r="AW177" s="338"/>
      <c r="AX177" s="338"/>
      <c r="AY177" s="338"/>
      <c r="AZ177" s="338"/>
      <c r="BA177" s="338"/>
      <c r="BB177" s="338"/>
      <c r="BC177" s="338"/>
      <c r="BD177" s="338"/>
      <c r="BE177" s="338"/>
    </row>
    <row r="178" spans="2:57">
      <c r="B178" s="338"/>
      <c r="C178" s="338"/>
      <c r="D178" s="338"/>
      <c r="E178" s="338"/>
      <c r="F178" s="338"/>
      <c r="G178" s="338"/>
      <c r="H178" s="338"/>
      <c r="I178" s="338"/>
      <c r="J178" s="338"/>
      <c r="K178" s="338"/>
      <c r="L178" s="338"/>
      <c r="M178" s="338"/>
      <c r="N178" s="338"/>
      <c r="O178" s="338"/>
      <c r="P178" s="338"/>
      <c r="Q178" s="338"/>
      <c r="R178" s="338"/>
      <c r="S178" s="338"/>
      <c r="T178" s="338"/>
      <c r="U178" s="338"/>
      <c r="V178" s="338"/>
      <c r="W178" s="338"/>
      <c r="X178" s="338"/>
      <c r="Y178" s="338"/>
      <c r="Z178" s="338"/>
      <c r="AA178" s="338"/>
      <c r="AB178" s="338"/>
      <c r="AC178" s="338"/>
      <c r="AD178" s="338"/>
      <c r="AE178" s="338"/>
      <c r="AF178" s="338"/>
      <c r="AG178" s="338"/>
      <c r="AH178" s="338"/>
      <c r="AI178" s="338"/>
      <c r="AJ178" s="338"/>
      <c r="AK178" s="338"/>
      <c r="AL178" s="338"/>
      <c r="AM178" s="338"/>
      <c r="AN178" s="338"/>
      <c r="AO178" s="338"/>
      <c r="AP178" s="338"/>
      <c r="AQ178" s="338"/>
      <c r="AR178" s="338"/>
      <c r="AS178" s="338"/>
      <c r="AT178" s="338"/>
      <c r="AU178" s="338"/>
      <c r="AV178" s="338"/>
      <c r="AW178" s="338"/>
      <c r="AX178" s="338"/>
      <c r="AY178" s="338"/>
      <c r="AZ178" s="338"/>
      <c r="BA178" s="338"/>
      <c r="BB178" s="338"/>
      <c r="BC178" s="338"/>
      <c r="BD178" s="338"/>
      <c r="BE178" s="338"/>
    </row>
    <row r="179" spans="2:57">
      <c r="B179" s="338"/>
      <c r="C179" s="338"/>
      <c r="D179" s="338"/>
      <c r="E179" s="338"/>
      <c r="F179" s="338"/>
      <c r="G179" s="338"/>
      <c r="H179" s="338"/>
      <c r="I179" s="338"/>
      <c r="J179" s="338"/>
      <c r="K179" s="338"/>
      <c r="L179" s="338"/>
      <c r="M179" s="338"/>
      <c r="N179" s="338"/>
      <c r="O179" s="338"/>
      <c r="P179" s="338"/>
      <c r="Q179" s="338"/>
      <c r="R179" s="338"/>
      <c r="S179" s="338"/>
      <c r="T179" s="338"/>
      <c r="U179" s="338"/>
      <c r="V179" s="338"/>
      <c r="W179" s="338"/>
      <c r="X179" s="338"/>
      <c r="Y179" s="338"/>
      <c r="Z179" s="338"/>
      <c r="AA179" s="338"/>
      <c r="AB179" s="338"/>
      <c r="AC179" s="338"/>
      <c r="AD179" s="338"/>
      <c r="AE179" s="338"/>
      <c r="AF179" s="338"/>
      <c r="AG179" s="338"/>
      <c r="AH179" s="338"/>
      <c r="AI179" s="338"/>
      <c r="AJ179" s="338"/>
      <c r="AK179" s="338"/>
      <c r="AL179" s="338"/>
      <c r="AM179" s="338"/>
      <c r="AN179" s="338"/>
      <c r="AO179" s="338"/>
      <c r="AP179" s="338"/>
      <c r="AQ179" s="338"/>
      <c r="AR179" s="338"/>
      <c r="AS179" s="338"/>
      <c r="AT179" s="338"/>
      <c r="AU179" s="338"/>
      <c r="AV179" s="338"/>
      <c r="AW179" s="338"/>
      <c r="AX179" s="338"/>
      <c r="AY179" s="338"/>
      <c r="AZ179" s="338"/>
      <c r="BA179" s="338"/>
      <c r="BB179" s="338"/>
      <c r="BC179" s="338"/>
      <c r="BD179" s="338"/>
      <c r="BE179" s="338"/>
    </row>
    <row r="180" spans="2:57">
      <c r="B180" s="338"/>
      <c r="C180" s="338"/>
      <c r="D180" s="338"/>
      <c r="E180" s="338"/>
      <c r="F180" s="338"/>
      <c r="G180" s="338"/>
      <c r="H180" s="338"/>
      <c r="I180" s="338"/>
      <c r="J180" s="338"/>
      <c r="K180" s="338"/>
      <c r="L180" s="338"/>
      <c r="M180" s="338"/>
      <c r="N180" s="338"/>
      <c r="O180" s="338"/>
      <c r="P180" s="338"/>
      <c r="Q180" s="338"/>
      <c r="R180" s="338"/>
      <c r="S180" s="338"/>
      <c r="T180" s="338"/>
      <c r="U180" s="338"/>
      <c r="V180" s="338"/>
      <c r="W180" s="338"/>
      <c r="X180" s="338"/>
      <c r="Y180" s="338"/>
      <c r="Z180" s="338"/>
      <c r="AA180" s="338"/>
      <c r="AB180" s="338"/>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38"/>
      <c r="AY180" s="338"/>
      <c r="AZ180" s="338"/>
      <c r="BA180" s="338"/>
      <c r="BB180" s="338"/>
      <c r="BC180" s="338"/>
      <c r="BD180" s="338"/>
      <c r="BE180" s="338"/>
    </row>
    <row r="181" spans="2:57">
      <c r="B181" s="338"/>
      <c r="C181" s="338"/>
      <c r="D181" s="338"/>
      <c r="E181" s="338"/>
      <c r="F181" s="338"/>
      <c r="G181" s="338"/>
      <c r="H181" s="338"/>
      <c r="I181" s="338"/>
      <c r="J181" s="338"/>
      <c r="K181" s="338"/>
      <c r="L181" s="338"/>
      <c r="M181" s="338"/>
      <c r="N181" s="338"/>
      <c r="O181" s="338"/>
      <c r="P181" s="338"/>
      <c r="Q181" s="338"/>
      <c r="R181" s="338"/>
      <c r="S181" s="338"/>
      <c r="T181" s="338"/>
      <c r="U181" s="338"/>
      <c r="V181" s="338"/>
      <c r="W181" s="338"/>
      <c r="X181" s="338"/>
      <c r="Y181" s="338"/>
      <c r="Z181" s="338"/>
      <c r="AA181" s="338"/>
      <c r="AB181" s="338"/>
      <c r="AC181" s="338"/>
      <c r="AD181" s="338"/>
      <c r="AE181" s="338"/>
      <c r="AF181" s="338"/>
      <c r="AG181" s="338"/>
      <c r="AH181" s="338"/>
      <c r="AI181" s="338"/>
      <c r="AJ181" s="338"/>
      <c r="AK181" s="338"/>
      <c r="AL181" s="338"/>
      <c r="AM181" s="338"/>
      <c r="AN181" s="338"/>
      <c r="AO181" s="338"/>
      <c r="AP181" s="338"/>
      <c r="AQ181" s="338"/>
      <c r="AR181" s="338"/>
      <c r="AS181" s="338"/>
      <c r="AT181" s="338"/>
      <c r="AU181" s="338"/>
      <c r="AV181" s="338"/>
      <c r="AW181" s="338"/>
      <c r="AX181" s="338"/>
      <c r="AY181" s="338"/>
      <c r="AZ181" s="338"/>
      <c r="BA181" s="338"/>
      <c r="BB181" s="338"/>
      <c r="BC181" s="338"/>
      <c r="BD181" s="338"/>
      <c r="BE181" s="338"/>
    </row>
    <row r="182" spans="2:57">
      <c r="B182" s="338"/>
      <c r="C182" s="338"/>
      <c r="D182" s="338"/>
      <c r="E182" s="338"/>
      <c r="F182" s="338"/>
      <c r="G182" s="338"/>
      <c r="H182" s="338"/>
      <c r="I182" s="338"/>
      <c r="J182" s="338"/>
      <c r="K182" s="338"/>
      <c r="L182" s="338"/>
      <c r="M182" s="338"/>
      <c r="N182" s="338"/>
      <c r="O182" s="338"/>
      <c r="P182" s="338"/>
      <c r="Q182" s="338"/>
      <c r="R182" s="338"/>
      <c r="S182" s="338"/>
      <c r="T182" s="338"/>
      <c r="U182" s="338"/>
      <c r="V182" s="338"/>
      <c r="W182" s="338"/>
      <c r="X182" s="338"/>
      <c r="Y182" s="338"/>
      <c r="Z182" s="338"/>
      <c r="AA182" s="338"/>
      <c r="AB182" s="338"/>
      <c r="AC182" s="338"/>
      <c r="AD182" s="338"/>
      <c r="AE182" s="338"/>
      <c r="AF182" s="338"/>
      <c r="AG182" s="338"/>
      <c r="AH182" s="338"/>
      <c r="AI182" s="338"/>
      <c r="AJ182" s="338"/>
      <c r="AK182" s="338"/>
      <c r="AL182" s="338"/>
      <c r="AM182" s="338"/>
      <c r="AN182" s="338"/>
      <c r="AO182" s="338"/>
      <c r="AP182" s="338"/>
      <c r="AQ182" s="338"/>
      <c r="AR182" s="338"/>
      <c r="AS182" s="338"/>
      <c r="AT182" s="338"/>
      <c r="AU182" s="338"/>
      <c r="AV182" s="338"/>
      <c r="AW182" s="338"/>
      <c r="AX182" s="338"/>
      <c r="AY182" s="338"/>
      <c r="AZ182" s="338"/>
      <c r="BA182" s="338"/>
      <c r="BB182" s="338"/>
      <c r="BC182" s="338"/>
      <c r="BD182" s="338"/>
      <c r="BE182" s="338"/>
    </row>
    <row r="183" spans="2:57">
      <c r="B183" s="338"/>
      <c r="C183" s="338"/>
      <c r="D183" s="338"/>
      <c r="E183" s="338"/>
      <c r="F183" s="338"/>
      <c r="G183" s="338"/>
      <c r="H183" s="338"/>
      <c r="I183" s="338"/>
      <c r="J183" s="338"/>
      <c r="K183" s="338"/>
      <c r="L183" s="338"/>
      <c r="M183" s="338"/>
      <c r="N183" s="338"/>
      <c r="O183" s="338"/>
      <c r="P183" s="338"/>
      <c r="Q183" s="338"/>
      <c r="R183" s="338"/>
      <c r="S183" s="338"/>
      <c r="T183" s="338"/>
      <c r="U183" s="338"/>
      <c r="V183" s="338"/>
      <c r="W183" s="338"/>
      <c r="X183" s="338"/>
      <c r="Y183" s="338"/>
      <c r="Z183" s="338"/>
      <c r="AA183" s="338"/>
      <c r="AB183" s="338"/>
      <c r="AC183" s="338"/>
      <c r="AD183" s="338"/>
      <c r="AE183" s="338"/>
      <c r="AF183" s="338"/>
      <c r="AG183" s="338"/>
      <c r="AH183" s="338"/>
      <c r="AI183" s="338"/>
      <c r="AJ183" s="338"/>
      <c r="AK183" s="338"/>
      <c r="AL183" s="338"/>
      <c r="AM183" s="338"/>
      <c r="AN183" s="338"/>
      <c r="AO183" s="338"/>
      <c r="AP183" s="338"/>
      <c r="AQ183" s="338"/>
      <c r="AR183" s="338"/>
      <c r="AS183" s="338"/>
      <c r="AT183" s="338"/>
      <c r="AU183" s="338"/>
      <c r="AV183" s="338"/>
      <c r="AW183" s="338"/>
      <c r="AX183" s="338"/>
      <c r="AY183" s="338"/>
      <c r="AZ183" s="338"/>
      <c r="BA183" s="338"/>
      <c r="BB183" s="338"/>
      <c r="BC183" s="338"/>
      <c r="BD183" s="338"/>
      <c r="BE183" s="338"/>
    </row>
    <row r="184" spans="2:57">
      <c r="B184" s="338"/>
      <c r="C184" s="338"/>
      <c r="D184" s="338"/>
      <c r="E184" s="338"/>
      <c r="F184" s="338"/>
      <c r="G184" s="338"/>
      <c r="H184" s="338"/>
      <c r="I184" s="338"/>
      <c r="J184" s="338"/>
      <c r="K184" s="338"/>
      <c r="L184" s="338"/>
      <c r="M184" s="338"/>
      <c r="N184" s="338"/>
      <c r="O184" s="338"/>
      <c r="P184" s="338"/>
      <c r="Q184" s="338"/>
      <c r="R184" s="338"/>
      <c r="S184" s="338"/>
      <c r="T184" s="338"/>
      <c r="U184" s="338"/>
      <c r="V184" s="338"/>
      <c r="W184" s="338"/>
      <c r="X184" s="338"/>
      <c r="Y184" s="338"/>
      <c r="Z184" s="338"/>
      <c r="AA184" s="338"/>
      <c r="AB184" s="338"/>
      <c r="AC184" s="338"/>
      <c r="AD184" s="338"/>
      <c r="AE184" s="338"/>
      <c r="AF184" s="338"/>
      <c r="AG184" s="338"/>
      <c r="AH184" s="338"/>
      <c r="AI184" s="338"/>
      <c r="AJ184" s="338"/>
      <c r="AK184" s="338"/>
      <c r="AL184" s="338"/>
      <c r="AM184" s="338"/>
      <c r="AN184" s="338"/>
      <c r="AO184" s="338"/>
      <c r="AP184" s="338"/>
      <c r="AQ184" s="338"/>
      <c r="AR184" s="338"/>
      <c r="AS184" s="338"/>
      <c r="AT184" s="338"/>
      <c r="AU184" s="338"/>
      <c r="AV184" s="338"/>
      <c r="AW184" s="338"/>
      <c r="AX184" s="338"/>
      <c r="AY184" s="338"/>
      <c r="AZ184" s="338"/>
      <c r="BA184" s="338"/>
      <c r="BB184" s="338"/>
      <c r="BC184" s="338"/>
      <c r="BD184" s="338"/>
      <c r="BE184" s="338"/>
    </row>
    <row r="185" spans="2:57">
      <c r="B185" s="338"/>
      <c r="C185" s="338"/>
      <c r="D185" s="338"/>
      <c r="E185" s="338"/>
      <c r="F185" s="338"/>
      <c r="G185" s="338"/>
      <c r="H185" s="338"/>
      <c r="I185" s="338"/>
      <c r="J185" s="338"/>
      <c r="K185" s="338"/>
      <c r="L185" s="338"/>
      <c r="M185" s="338"/>
      <c r="N185" s="338"/>
      <c r="O185" s="338"/>
      <c r="P185" s="338"/>
      <c r="Q185" s="338"/>
      <c r="R185" s="338"/>
      <c r="S185" s="338"/>
      <c r="T185" s="338"/>
      <c r="U185" s="338"/>
      <c r="V185" s="338"/>
      <c r="W185" s="338"/>
      <c r="X185" s="338"/>
      <c r="Y185" s="338"/>
      <c r="Z185" s="338"/>
      <c r="AA185" s="338"/>
      <c r="AB185" s="338"/>
      <c r="AC185" s="338"/>
      <c r="AD185" s="338"/>
      <c r="AE185" s="338"/>
      <c r="AF185" s="338"/>
      <c r="AG185" s="338"/>
      <c r="AH185" s="338"/>
      <c r="AI185" s="338"/>
      <c r="AJ185" s="338"/>
      <c r="AK185" s="338"/>
      <c r="AL185" s="338"/>
      <c r="AM185" s="338"/>
      <c r="AN185" s="338"/>
      <c r="AO185" s="338"/>
      <c r="AP185" s="338"/>
      <c r="AQ185" s="338"/>
      <c r="AR185" s="338"/>
      <c r="AS185" s="338"/>
      <c r="AT185" s="338"/>
      <c r="AU185" s="338"/>
      <c r="AV185" s="338"/>
      <c r="AW185" s="338"/>
      <c r="AX185" s="338"/>
      <c r="AY185" s="338"/>
      <c r="AZ185" s="338"/>
      <c r="BA185" s="338"/>
      <c r="BB185" s="338"/>
      <c r="BC185" s="338"/>
      <c r="BD185" s="338"/>
      <c r="BE185" s="338"/>
    </row>
    <row r="186" spans="2:57">
      <c r="B186" s="338"/>
      <c r="C186" s="338"/>
      <c r="D186" s="338"/>
      <c r="E186" s="338"/>
      <c r="F186" s="338"/>
      <c r="G186" s="338"/>
      <c r="H186" s="338"/>
      <c r="I186" s="338"/>
      <c r="J186" s="338"/>
      <c r="K186" s="338"/>
      <c r="L186" s="338"/>
      <c r="M186" s="338"/>
      <c r="N186" s="338"/>
      <c r="O186" s="338"/>
      <c r="P186" s="338"/>
      <c r="Q186" s="338"/>
      <c r="R186" s="338"/>
      <c r="S186" s="338"/>
      <c r="T186" s="338"/>
      <c r="U186" s="338"/>
      <c r="V186" s="338"/>
      <c r="W186" s="338"/>
      <c r="X186" s="338"/>
      <c r="Y186" s="338"/>
      <c r="Z186" s="338"/>
      <c r="AA186" s="338"/>
      <c r="AB186" s="338"/>
      <c r="AC186" s="338"/>
      <c r="AD186" s="338"/>
      <c r="AE186" s="338"/>
      <c r="AF186" s="338"/>
      <c r="AG186" s="338"/>
      <c r="AH186" s="338"/>
      <c r="AI186" s="338"/>
      <c r="AJ186" s="338"/>
      <c r="AK186" s="338"/>
      <c r="AL186" s="338"/>
      <c r="AM186" s="338"/>
      <c r="AN186" s="338"/>
      <c r="AO186" s="338"/>
      <c r="AP186" s="338"/>
      <c r="AQ186" s="338"/>
      <c r="AR186" s="338"/>
      <c r="AS186" s="338"/>
      <c r="AT186" s="338"/>
      <c r="AU186" s="338"/>
      <c r="AV186" s="338"/>
      <c r="AW186" s="338"/>
      <c r="AX186" s="338"/>
      <c r="AY186" s="338"/>
      <c r="AZ186" s="338"/>
      <c r="BA186" s="338"/>
      <c r="BB186" s="338"/>
      <c r="BC186" s="338"/>
      <c r="BD186" s="338"/>
      <c r="BE186" s="338"/>
    </row>
    <row r="187" spans="2:57">
      <c r="B187" s="338"/>
      <c r="C187" s="338"/>
      <c r="D187" s="338"/>
      <c r="E187" s="338"/>
      <c r="F187" s="338"/>
      <c r="G187" s="338"/>
      <c r="H187" s="338"/>
      <c r="I187" s="338"/>
      <c r="J187" s="338"/>
      <c r="K187" s="338"/>
      <c r="L187" s="338"/>
      <c r="M187" s="338"/>
      <c r="N187" s="338"/>
      <c r="O187" s="338"/>
      <c r="P187" s="338"/>
      <c r="Q187" s="338"/>
      <c r="R187" s="338"/>
      <c r="S187" s="338"/>
      <c r="T187" s="338"/>
      <c r="U187" s="338"/>
      <c r="V187" s="338"/>
      <c r="W187" s="338"/>
      <c r="X187" s="338"/>
      <c r="Y187" s="338"/>
      <c r="Z187" s="338"/>
      <c r="AA187" s="338"/>
      <c r="AB187" s="338"/>
      <c r="AC187" s="338"/>
      <c r="AD187" s="338"/>
      <c r="AE187" s="338"/>
      <c r="AF187" s="338"/>
      <c r="AG187" s="338"/>
      <c r="AH187" s="338"/>
      <c r="AI187" s="338"/>
      <c r="AJ187" s="338"/>
      <c r="AK187" s="338"/>
      <c r="AL187" s="338"/>
      <c r="AM187" s="338"/>
      <c r="AN187" s="338"/>
      <c r="AO187" s="338"/>
      <c r="AP187" s="338"/>
      <c r="AQ187" s="338"/>
      <c r="AR187" s="338"/>
      <c r="AS187" s="338"/>
      <c r="AT187" s="338"/>
      <c r="AU187" s="338"/>
      <c r="AV187" s="338"/>
      <c r="AW187" s="338"/>
      <c r="AX187" s="338"/>
      <c r="AY187" s="338"/>
      <c r="AZ187" s="338"/>
      <c r="BA187" s="338"/>
      <c r="BB187" s="338"/>
      <c r="BC187" s="338"/>
      <c r="BD187" s="338"/>
      <c r="BE187" s="338"/>
    </row>
    <row r="188" spans="2:57">
      <c r="B188" s="338"/>
      <c r="C188" s="338"/>
      <c r="D188" s="338"/>
      <c r="E188" s="338"/>
      <c r="F188" s="338"/>
      <c r="G188" s="338"/>
      <c r="H188" s="338"/>
      <c r="I188" s="338"/>
      <c r="J188" s="338"/>
      <c r="K188" s="338"/>
      <c r="L188" s="338"/>
      <c r="M188" s="338"/>
      <c r="N188" s="338"/>
      <c r="O188" s="338"/>
      <c r="P188" s="338"/>
      <c r="Q188" s="338"/>
      <c r="R188" s="338"/>
      <c r="S188" s="338"/>
      <c r="T188" s="338"/>
      <c r="U188" s="338"/>
      <c r="V188" s="338"/>
      <c r="W188" s="338"/>
      <c r="X188" s="338"/>
      <c r="Y188" s="338"/>
      <c r="Z188" s="338"/>
      <c r="AA188" s="338"/>
      <c r="AB188" s="338"/>
      <c r="AC188" s="338"/>
      <c r="AD188" s="338"/>
      <c r="AE188" s="338"/>
      <c r="AF188" s="338"/>
      <c r="AG188" s="338"/>
      <c r="AH188" s="338"/>
      <c r="AI188" s="338"/>
      <c r="AJ188" s="338"/>
      <c r="AK188" s="338"/>
      <c r="AL188" s="338"/>
      <c r="AM188" s="338"/>
      <c r="AN188" s="338"/>
      <c r="AO188" s="338"/>
      <c r="AP188" s="338"/>
      <c r="AQ188" s="338"/>
      <c r="AR188" s="338"/>
      <c r="AS188" s="338"/>
      <c r="AT188" s="338"/>
      <c r="AU188" s="338"/>
      <c r="AV188" s="338"/>
      <c r="AW188" s="338"/>
      <c r="AX188" s="338"/>
      <c r="AY188" s="338"/>
      <c r="AZ188" s="338"/>
      <c r="BA188" s="338"/>
      <c r="BB188" s="338"/>
      <c r="BC188" s="338"/>
      <c r="BD188" s="338"/>
      <c r="BE188" s="338"/>
    </row>
    <row r="189" spans="2:57">
      <c r="B189" s="338"/>
      <c r="C189" s="338"/>
      <c r="D189" s="338"/>
      <c r="E189" s="338"/>
      <c r="F189" s="338"/>
      <c r="G189" s="338"/>
      <c r="H189" s="338"/>
      <c r="I189" s="338"/>
      <c r="J189" s="338"/>
      <c r="K189" s="338"/>
      <c r="L189" s="338"/>
      <c r="M189" s="338"/>
      <c r="N189" s="338"/>
      <c r="O189" s="338"/>
      <c r="P189" s="338"/>
      <c r="Q189" s="338"/>
      <c r="R189" s="338"/>
      <c r="S189" s="338"/>
      <c r="T189" s="338"/>
      <c r="U189" s="338"/>
      <c r="V189" s="338"/>
      <c r="W189" s="338"/>
      <c r="X189" s="338"/>
      <c r="Y189" s="338"/>
      <c r="Z189" s="338"/>
      <c r="AA189" s="338"/>
      <c r="AB189" s="338"/>
      <c r="AC189" s="338"/>
      <c r="AD189" s="338"/>
      <c r="AE189" s="338"/>
      <c r="AF189" s="338"/>
      <c r="AG189" s="338"/>
      <c r="AH189" s="338"/>
      <c r="AI189" s="338"/>
      <c r="AJ189" s="338"/>
      <c r="AK189" s="338"/>
      <c r="AL189" s="338"/>
      <c r="AM189" s="338"/>
      <c r="AN189" s="338"/>
      <c r="AO189" s="338"/>
      <c r="AP189" s="338"/>
      <c r="AQ189" s="338"/>
      <c r="AR189" s="338"/>
      <c r="AS189" s="338"/>
      <c r="AT189" s="338"/>
      <c r="AU189" s="338"/>
      <c r="AV189" s="338"/>
      <c r="AW189" s="338"/>
      <c r="AX189" s="338"/>
      <c r="AY189" s="338"/>
      <c r="AZ189" s="338"/>
      <c r="BA189" s="338"/>
      <c r="BB189" s="338"/>
      <c r="BC189" s="338"/>
      <c r="BD189" s="338"/>
      <c r="BE189" s="338"/>
    </row>
    <row r="190" spans="2:57">
      <c r="B190" s="338"/>
      <c r="C190" s="338"/>
      <c r="D190" s="338"/>
      <c r="E190" s="338"/>
      <c r="F190" s="338"/>
      <c r="G190" s="338"/>
      <c r="H190" s="338"/>
      <c r="I190" s="338"/>
      <c r="J190" s="338"/>
      <c r="K190" s="338"/>
      <c r="L190" s="338"/>
      <c r="M190" s="338"/>
      <c r="N190" s="338"/>
      <c r="O190" s="338"/>
      <c r="P190" s="338"/>
      <c r="Q190" s="338"/>
      <c r="R190" s="338"/>
      <c r="S190" s="338"/>
      <c r="T190" s="338"/>
      <c r="U190" s="338"/>
      <c r="V190" s="338"/>
      <c r="W190" s="338"/>
      <c r="X190" s="338"/>
      <c r="Y190" s="338"/>
      <c r="Z190" s="338"/>
      <c r="AA190" s="338"/>
      <c r="AB190" s="338"/>
      <c r="AC190" s="338"/>
      <c r="AD190" s="338"/>
      <c r="AE190" s="338"/>
      <c r="AF190" s="338"/>
      <c r="AG190" s="338"/>
      <c r="AH190" s="338"/>
      <c r="AI190" s="338"/>
      <c r="AJ190" s="338"/>
      <c r="AK190" s="338"/>
      <c r="AL190" s="338"/>
      <c r="AM190" s="338"/>
      <c r="AN190" s="338"/>
      <c r="AO190" s="338"/>
      <c r="AP190" s="338"/>
      <c r="AQ190" s="338"/>
      <c r="AR190" s="338"/>
      <c r="AS190" s="338"/>
      <c r="AT190" s="338"/>
      <c r="AU190" s="338"/>
      <c r="AV190" s="338"/>
      <c r="AW190" s="338"/>
      <c r="AX190" s="338"/>
      <c r="AY190" s="338"/>
      <c r="AZ190" s="338"/>
      <c r="BA190" s="338"/>
      <c r="BB190" s="338"/>
      <c r="BC190" s="338"/>
      <c r="BD190" s="338"/>
      <c r="BE190" s="338"/>
    </row>
    <row r="191" spans="2:57">
      <c r="B191" s="338"/>
      <c r="C191" s="338"/>
      <c r="D191" s="338"/>
      <c r="E191" s="338"/>
      <c r="F191" s="338"/>
      <c r="G191" s="338"/>
      <c r="H191" s="338"/>
      <c r="I191" s="338"/>
      <c r="J191" s="338"/>
      <c r="K191" s="338"/>
      <c r="L191" s="338"/>
      <c r="M191" s="338"/>
      <c r="N191" s="338"/>
      <c r="O191" s="338"/>
      <c r="P191" s="338"/>
      <c r="Q191" s="338"/>
      <c r="R191" s="338"/>
      <c r="S191" s="338"/>
      <c r="T191" s="338"/>
      <c r="U191" s="338"/>
      <c r="V191" s="338"/>
      <c r="W191" s="338"/>
      <c r="X191" s="338"/>
      <c r="Y191" s="338"/>
      <c r="Z191" s="338"/>
      <c r="AA191" s="338"/>
      <c r="AB191" s="338"/>
      <c r="AC191" s="338"/>
      <c r="AD191" s="338"/>
      <c r="AE191" s="338"/>
      <c r="AF191" s="338"/>
      <c r="AG191" s="338"/>
      <c r="AH191" s="338"/>
      <c r="AI191" s="338"/>
      <c r="AJ191" s="338"/>
      <c r="AK191" s="338"/>
      <c r="AL191" s="338"/>
      <c r="AM191" s="338"/>
      <c r="AN191" s="338"/>
      <c r="AO191" s="338"/>
      <c r="AP191" s="338"/>
      <c r="AQ191" s="338"/>
      <c r="AR191" s="338"/>
      <c r="AS191" s="338"/>
      <c r="AT191" s="338"/>
      <c r="AU191" s="338"/>
      <c r="AV191" s="338"/>
      <c r="AW191" s="338"/>
      <c r="AX191" s="338"/>
      <c r="AY191" s="338"/>
      <c r="AZ191" s="338"/>
      <c r="BA191" s="338"/>
      <c r="BB191" s="338"/>
      <c r="BC191" s="338"/>
      <c r="BD191" s="338"/>
      <c r="BE191" s="338"/>
    </row>
    <row r="192" spans="2:57">
      <c r="B192" s="338"/>
      <c r="C192" s="338"/>
      <c r="D192" s="338"/>
      <c r="E192" s="338"/>
      <c r="F192" s="338"/>
      <c r="G192" s="338"/>
      <c r="H192" s="338"/>
      <c r="I192" s="338"/>
      <c r="J192" s="338"/>
      <c r="K192" s="338"/>
      <c r="L192" s="338"/>
      <c r="M192" s="338"/>
      <c r="N192" s="338"/>
      <c r="O192" s="338"/>
      <c r="P192" s="338"/>
      <c r="Q192" s="338"/>
      <c r="R192" s="338"/>
      <c r="S192" s="338"/>
      <c r="T192" s="338"/>
      <c r="U192" s="338"/>
      <c r="V192" s="338"/>
      <c r="W192" s="338"/>
      <c r="X192" s="338"/>
      <c r="Y192" s="338"/>
      <c r="Z192" s="338"/>
      <c r="AA192" s="338"/>
      <c r="AB192" s="338"/>
      <c r="AC192" s="338"/>
      <c r="AD192" s="338"/>
      <c r="AE192" s="338"/>
      <c r="AF192" s="338"/>
      <c r="AG192" s="338"/>
      <c r="AH192" s="338"/>
      <c r="AI192" s="338"/>
      <c r="AJ192" s="338"/>
      <c r="AK192" s="338"/>
      <c r="AL192" s="338"/>
      <c r="AM192" s="338"/>
      <c r="AN192" s="338"/>
      <c r="AO192" s="338"/>
      <c r="AP192" s="338"/>
      <c r="AQ192" s="338"/>
      <c r="AR192" s="338"/>
      <c r="AS192" s="338"/>
      <c r="AT192" s="338"/>
      <c r="AU192" s="338"/>
      <c r="AV192" s="338"/>
      <c r="AW192" s="338"/>
      <c r="AX192" s="338"/>
      <c r="AY192" s="338"/>
      <c r="AZ192" s="338"/>
      <c r="BA192" s="338"/>
      <c r="BB192" s="338"/>
      <c r="BC192" s="338"/>
      <c r="BD192" s="338"/>
      <c r="BE192" s="338"/>
    </row>
    <row r="193" spans="2:57">
      <c r="B193" s="338"/>
      <c r="C193" s="338"/>
      <c r="D193" s="338"/>
      <c r="E193" s="338"/>
      <c r="F193" s="338"/>
      <c r="G193" s="338"/>
      <c r="H193" s="338"/>
      <c r="I193" s="338"/>
      <c r="J193" s="338"/>
      <c r="K193" s="338"/>
      <c r="L193" s="338"/>
      <c r="M193" s="338"/>
      <c r="N193" s="338"/>
      <c r="O193" s="338"/>
      <c r="P193" s="338"/>
      <c r="Q193" s="338"/>
      <c r="R193" s="338"/>
      <c r="S193" s="338"/>
      <c r="T193" s="338"/>
      <c r="U193" s="338"/>
      <c r="V193" s="338"/>
      <c r="W193" s="338"/>
      <c r="X193" s="338"/>
      <c r="Y193" s="338"/>
      <c r="Z193" s="338"/>
      <c r="AA193" s="338"/>
      <c r="AB193" s="338"/>
      <c r="AC193" s="338"/>
      <c r="AD193" s="338"/>
      <c r="AE193" s="338"/>
      <c r="AF193" s="338"/>
      <c r="AG193" s="338"/>
      <c r="AH193" s="338"/>
      <c r="AI193" s="338"/>
      <c r="AJ193" s="338"/>
      <c r="AK193" s="338"/>
      <c r="AL193" s="338"/>
      <c r="AM193" s="338"/>
      <c r="AN193" s="338"/>
      <c r="AO193" s="338"/>
      <c r="AP193" s="338"/>
      <c r="AQ193" s="338"/>
      <c r="AR193" s="338"/>
      <c r="AS193" s="338"/>
      <c r="AT193" s="338"/>
      <c r="AU193" s="338"/>
      <c r="AV193" s="338"/>
      <c r="AW193" s="338"/>
      <c r="AX193" s="338"/>
      <c r="AY193" s="338"/>
      <c r="AZ193" s="338"/>
      <c r="BA193" s="338"/>
      <c r="BB193" s="338"/>
      <c r="BC193" s="338"/>
      <c r="BD193" s="338"/>
      <c r="BE193" s="338"/>
    </row>
    <row r="194" spans="2:57">
      <c r="B194" s="338"/>
      <c r="C194" s="338"/>
      <c r="D194" s="338"/>
      <c r="E194" s="338"/>
      <c r="F194" s="338"/>
      <c r="G194" s="338"/>
      <c r="H194" s="338"/>
      <c r="I194" s="338"/>
      <c r="J194" s="338"/>
      <c r="K194" s="338"/>
      <c r="L194" s="338"/>
      <c r="M194" s="338"/>
      <c r="N194" s="338"/>
      <c r="O194" s="338"/>
      <c r="P194" s="338"/>
      <c r="Q194" s="338"/>
      <c r="R194" s="338"/>
      <c r="S194" s="338"/>
      <c r="T194" s="338"/>
      <c r="U194" s="338"/>
      <c r="V194" s="338"/>
      <c r="W194" s="338"/>
      <c r="X194" s="338"/>
      <c r="Y194" s="338"/>
      <c r="Z194" s="338"/>
      <c r="AA194" s="338"/>
      <c r="AB194" s="338"/>
      <c r="AC194" s="338"/>
      <c r="AD194" s="338"/>
      <c r="AE194" s="338"/>
      <c r="AF194" s="338"/>
      <c r="AG194" s="338"/>
      <c r="AH194" s="338"/>
      <c r="AI194" s="338"/>
      <c r="AJ194" s="338"/>
      <c r="AK194" s="338"/>
      <c r="AL194" s="338"/>
      <c r="AM194" s="338"/>
      <c r="AN194" s="338"/>
      <c r="AO194" s="338"/>
      <c r="AP194" s="338"/>
      <c r="AQ194" s="338"/>
      <c r="AR194" s="338"/>
      <c r="AS194" s="338"/>
      <c r="AT194" s="338"/>
      <c r="AU194" s="338"/>
      <c r="AV194" s="338"/>
      <c r="AW194" s="338"/>
      <c r="AX194" s="338"/>
      <c r="AY194" s="338"/>
      <c r="AZ194" s="338"/>
      <c r="BA194" s="338"/>
      <c r="BB194" s="338"/>
      <c r="BC194" s="338"/>
      <c r="BD194" s="338"/>
      <c r="BE194" s="338"/>
    </row>
    <row r="195" spans="2:57">
      <c r="B195" s="338"/>
      <c r="C195" s="338"/>
      <c r="D195" s="338"/>
      <c r="E195" s="338"/>
      <c r="F195" s="338"/>
      <c r="G195" s="338"/>
      <c r="H195" s="338"/>
      <c r="I195" s="338"/>
      <c r="J195" s="338"/>
      <c r="K195" s="338"/>
      <c r="L195" s="338"/>
      <c r="M195" s="338"/>
      <c r="N195" s="338"/>
      <c r="O195" s="338"/>
      <c r="P195" s="338"/>
      <c r="Q195" s="338"/>
      <c r="R195" s="338"/>
      <c r="S195" s="338"/>
      <c r="T195" s="338"/>
      <c r="U195" s="338"/>
      <c r="V195" s="338"/>
      <c r="W195" s="338"/>
      <c r="X195" s="338"/>
      <c r="Y195" s="338"/>
      <c r="Z195" s="338"/>
      <c r="AA195" s="338"/>
      <c r="AB195" s="338"/>
      <c r="AC195" s="338"/>
      <c r="AD195" s="338"/>
      <c r="AE195" s="338"/>
      <c r="AF195" s="338"/>
      <c r="AG195" s="338"/>
      <c r="AH195" s="338"/>
      <c r="AI195" s="338"/>
      <c r="AJ195" s="338"/>
      <c r="AK195" s="338"/>
      <c r="AL195" s="338"/>
      <c r="AM195" s="338"/>
      <c r="AN195" s="338"/>
      <c r="AO195" s="338"/>
      <c r="AP195" s="338"/>
      <c r="AQ195" s="338"/>
      <c r="AR195" s="338"/>
      <c r="AS195" s="338"/>
      <c r="AT195" s="338"/>
      <c r="AU195" s="338"/>
      <c r="AV195" s="338"/>
      <c r="AW195" s="338"/>
      <c r="AX195" s="338"/>
      <c r="AY195" s="338"/>
      <c r="AZ195" s="338"/>
      <c r="BA195" s="338"/>
      <c r="BB195" s="338"/>
      <c r="BC195" s="338"/>
      <c r="BD195" s="338"/>
      <c r="BE195" s="338"/>
    </row>
    <row r="196" spans="2:57">
      <c r="B196" s="338"/>
      <c r="C196" s="338"/>
      <c r="D196" s="338"/>
      <c r="E196" s="338"/>
      <c r="F196" s="338"/>
      <c r="G196" s="338"/>
      <c r="H196" s="338"/>
      <c r="I196" s="338"/>
      <c r="J196" s="338"/>
      <c r="K196" s="338"/>
      <c r="L196" s="338"/>
      <c r="M196" s="338"/>
      <c r="N196" s="338"/>
      <c r="O196" s="338"/>
      <c r="P196" s="338"/>
      <c r="Q196" s="338"/>
      <c r="R196" s="338"/>
      <c r="S196" s="338"/>
      <c r="T196" s="338"/>
      <c r="U196" s="338"/>
      <c r="V196" s="338"/>
      <c r="W196" s="338"/>
      <c r="X196" s="338"/>
      <c r="Y196" s="338"/>
      <c r="Z196" s="338"/>
      <c r="AA196" s="338"/>
      <c r="AB196" s="338"/>
      <c r="AC196" s="338"/>
      <c r="AD196" s="338"/>
      <c r="AE196" s="338"/>
      <c r="AF196" s="338"/>
      <c r="AG196" s="338"/>
      <c r="AH196" s="338"/>
      <c r="AI196" s="338"/>
      <c r="AJ196" s="338"/>
      <c r="AK196" s="338"/>
      <c r="AL196" s="338"/>
      <c r="AM196" s="338"/>
      <c r="AN196" s="338"/>
      <c r="AO196" s="338"/>
      <c r="AP196" s="338"/>
      <c r="AQ196" s="338"/>
      <c r="AR196" s="338"/>
      <c r="AS196" s="338"/>
      <c r="AT196" s="338"/>
      <c r="AU196" s="338"/>
      <c r="AV196" s="338"/>
      <c r="AW196" s="338"/>
      <c r="AX196" s="338"/>
      <c r="AY196" s="338"/>
      <c r="AZ196" s="338"/>
      <c r="BA196" s="338"/>
      <c r="BB196" s="338"/>
      <c r="BC196" s="338"/>
      <c r="BD196" s="338"/>
      <c r="BE196" s="338"/>
    </row>
    <row r="197" spans="2:57">
      <c r="B197" s="338"/>
      <c r="C197" s="338"/>
      <c r="D197" s="338"/>
      <c r="E197" s="338"/>
      <c r="F197" s="338"/>
      <c r="G197" s="338"/>
      <c r="H197" s="338"/>
      <c r="I197" s="338"/>
      <c r="J197" s="338"/>
      <c r="K197" s="338"/>
      <c r="L197" s="338"/>
      <c r="M197" s="338"/>
      <c r="N197" s="338"/>
      <c r="O197" s="338"/>
      <c r="P197" s="338"/>
      <c r="Q197" s="338"/>
      <c r="R197" s="338"/>
      <c r="S197" s="338"/>
      <c r="T197" s="338"/>
      <c r="U197" s="338"/>
      <c r="V197" s="338"/>
      <c r="W197" s="338"/>
      <c r="X197" s="338"/>
      <c r="Y197" s="338"/>
      <c r="Z197" s="338"/>
      <c r="AA197" s="338"/>
      <c r="AB197" s="338"/>
      <c r="AC197" s="338"/>
      <c r="AD197" s="338"/>
      <c r="AE197" s="338"/>
      <c r="AF197" s="338"/>
      <c r="AG197" s="338"/>
      <c r="AH197" s="338"/>
      <c r="AI197" s="338"/>
      <c r="AJ197" s="338"/>
      <c r="AK197" s="338"/>
      <c r="AL197" s="338"/>
      <c r="AM197" s="338"/>
      <c r="AN197" s="338"/>
      <c r="AO197" s="338"/>
      <c r="AP197" s="338"/>
      <c r="AQ197" s="338"/>
      <c r="AR197" s="338"/>
      <c r="AS197" s="338"/>
      <c r="AT197" s="338"/>
      <c r="AU197" s="338"/>
      <c r="AV197" s="338"/>
      <c r="AW197" s="338"/>
      <c r="AX197" s="338"/>
      <c r="AY197" s="338"/>
      <c r="AZ197" s="338"/>
      <c r="BA197" s="338"/>
      <c r="BB197" s="338"/>
      <c r="BC197" s="338"/>
      <c r="BD197" s="338"/>
      <c r="BE197" s="338"/>
    </row>
    <row r="198" spans="2:57">
      <c r="B198" s="338"/>
      <c r="C198" s="338"/>
      <c r="D198" s="338"/>
      <c r="E198" s="338"/>
      <c r="F198" s="338"/>
      <c r="G198" s="338"/>
      <c r="H198" s="338"/>
      <c r="I198" s="338"/>
      <c r="J198" s="338"/>
      <c r="K198" s="338"/>
      <c r="L198" s="338"/>
      <c r="M198" s="338"/>
      <c r="N198" s="338"/>
      <c r="O198" s="338"/>
      <c r="P198" s="338"/>
      <c r="Q198" s="338"/>
      <c r="R198" s="338"/>
      <c r="S198" s="338"/>
      <c r="T198" s="338"/>
      <c r="U198" s="338"/>
      <c r="V198" s="338"/>
      <c r="W198" s="338"/>
      <c r="X198" s="338"/>
      <c r="Y198" s="338"/>
      <c r="Z198" s="338"/>
      <c r="AA198" s="338"/>
      <c r="AB198" s="338"/>
      <c r="AC198" s="338"/>
      <c r="AD198" s="338"/>
      <c r="AE198" s="338"/>
      <c r="AF198" s="338"/>
      <c r="AG198" s="338"/>
      <c r="AH198" s="338"/>
      <c r="AI198" s="338"/>
      <c r="AJ198" s="338"/>
      <c r="AK198" s="338"/>
      <c r="AL198" s="338"/>
      <c r="AM198" s="338"/>
      <c r="AN198" s="338"/>
      <c r="AO198" s="338"/>
      <c r="AP198" s="338"/>
      <c r="AQ198" s="338"/>
      <c r="AR198" s="338"/>
      <c r="AS198" s="338"/>
      <c r="AT198" s="338"/>
      <c r="AU198" s="338"/>
      <c r="AV198" s="338"/>
      <c r="AW198" s="338"/>
      <c r="AX198" s="338"/>
      <c r="AY198" s="338"/>
      <c r="AZ198" s="338"/>
      <c r="BA198" s="338"/>
      <c r="BB198" s="338"/>
      <c r="BC198" s="338"/>
      <c r="BD198" s="338"/>
      <c r="BE198" s="338"/>
    </row>
    <row r="199" spans="2:57">
      <c r="B199" s="338"/>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338"/>
      <c r="AN199" s="338"/>
      <c r="AO199" s="338"/>
      <c r="AP199" s="338"/>
      <c r="AQ199" s="338"/>
      <c r="AR199" s="338"/>
      <c r="AS199" s="338"/>
      <c r="AT199" s="338"/>
      <c r="AU199" s="338"/>
      <c r="AV199" s="338"/>
      <c r="AW199" s="338"/>
      <c r="AX199" s="338"/>
      <c r="AY199" s="338"/>
      <c r="AZ199" s="338"/>
      <c r="BA199" s="338"/>
      <c r="BB199" s="338"/>
      <c r="BC199" s="338"/>
      <c r="BD199" s="338"/>
      <c r="BE199" s="338"/>
    </row>
    <row r="200" spans="2:57">
      <c r="B200" s="338"/>
      <c r="C200" s="338"/>
      <c r="D200" s="338"/>
      <c r="E200" s="338"/>
      <c r="F200" s="338"/>
      <c r="G200" s="338"/>
      <c r="H200" s="338"/>
      <c r="I200" s="338"/>
      <c r="J200" s="338"/>
      <c r="K200" s="338"/>
      <c r="L200" s="338"/>
      <c r="M200" s="338"/>
      <c r="N200" s="338"/>
      <c r="O200" s="338"/>
      <c r="P200" s="338"/>
      <c r="Q200" s="338"/>
      <c r="R200" s="338"/>
      <c r="S200" s="338"/>
      <c r="T200" s="338"/>
      <c r="U200" s="338"/>
      <c r="V200" s="338"/>
      <c r="W200" s="338"/>
      <c r="X200" s="338"/>
      <c r="Y200" s="338"/>
      <c r="Z200" s="338"/>
      <c r="AA200" s="338"/>
      <c r="AB200" s="338"/>
      <c r="AC200" s="338"/>
      <c r="AD200" s="338"/>
      <c r="AE200" s="338"/>
      <c r="AF200" s="338"/>
      <c r="AG200" s="338"/>
      <c r="AH200" s="338"/>
      <c r="AI200" s="338"/>
      <c r="AJ200" s="338"/>
      <c r="AK200" s="338"/>
      <c r="AL200" s="338"/>
      <c r="AM200" s="338"/>
      <c r="AN200" s="338"/>
      <c r="AO200" s="338"/>
      <c r="AP200" s="338"/>
      <c r="AQ200" s="338"/>
      <c r="AR200" s="338"/>
      <c r="AS200" s="338"/>
      <c r="AT200" s="338"/>
      <c r="AU200" s="338"/>
      <c r="AV200" s="338"/>
      <c r="AW200" s="338"/>
      <c r="AX200" s="338"/>
      <c r="AY200" s="338"/>
      <c r="AZ200" s="338"/>
      <c r="BA200" s="338"/>
      <c r="BB200" s="338"/>
      <c r="BC200" s="338"/>
      <c r="BD200" s="338"/>
      <c r="BE200" s="338"/>
    </row>
    <row r="201" spans="2:57">
      <c r="B201" s="338"/>
      <c r="C201" s="338"/>
      <c r="D201" s="338"/>
      <c r="E201" s="338"/>
      <c r="F201" s="338"/>
      <c r="G201" s="338"/>
      <c r="H201" s="338"/>
      <c r="I201" s="338"/>
      <c r="J201" s="338"/>
      <c r="K201" s="338"/>
      <c r="L201" s="338"/>
      <c r="M201" s="338"/>
      <c r="N201" s="338"/>
      <c r="O201" s="338"/>
      <c r="P201" s="338"/>
      <c r="Q201" s="338"/>
      <c r="R201" s="338"/>
      <c r="S201" s="338"/>
      <c r="T201" s="338"/>
      <c r="U201" s="338"/>
      <c r="V201" s="338"/>
      <c r="W201" s="338"/>
      <c r="X201" s="338"/>
      <c r="Y201" s="338"/>
      <c r="Z201" s="338"/>
      <c r="AA201" s="338"/>
      <c r="AB201" s="338"/>
      <c r="AC201" s="338"/>
      <c r="AD201" s="338"/>
      <c r="AE201" s="338"/>
      <c r="AF201" s="338"/>
      <c r="AG201" s="338"/>
      <c r="AH201" s="338"/>
      <c r="AI201" s="338"/>
      <c r="AJ201" s="338"/>
      <c r="AK201" s="338"/>
      <c r="AL201" s="338"/>
      <c r="AM201" s="338"/>
      <c r="AN201" s="338"/>
      <c r="AO201" s="338"/>
      <c r="AP201" s="338"/>
      <c r="AQ201" s="338"/>
      <c r="AR201" s="338"/>
      <c r="AS201" s="338"/>
      <c r="AT201" s="338"/>
      <c r="AU201" s="338"/>
      <c r="AV201" s="338"/>
      <c r="AW201" s="338"/>
      <c r="AX201" s="338"/>
      <c r="AY201" s="338"/>
      <c r="AZ201" s="338"/>
      <c r="BA201" s="338"/>
      <c r="BB201" s="338"/>
      <c r="BC201" s="338"/>
      <c r="BD201" s="338"/>
      <c r="BE201" s="338"/>
    </row>
    <row r="202" spans="2:57">
      <c r="B202" s="338"/>
      <c r="C202" s="338"/>
      <c r="D202" s="338"/>
      <c r="E202" s="338"/>
      <c r="F202" s="338"/>
      <c r="G202" s="338"/>
      <c r="H202" s="338"/>
      <c r="I202" s="338"/>
      <c r="J202" s="338"/>
      <c r="K202" s="338"/>
      <c r="L202" s="338"/>
      <c r="M202" s="338"/>
      <c r="N202" s="338"/>
      <c r="O202" s="338"/>
      <c r="P202" s="338"/>
      <c r="Q202" s="338"/>
      <c r="R202" s="338"/>
      <c r="S202" s="338"/>
      <c r="T202" s="338"/>
      <c r="U202" s="338"/>
      <c r="V202" s="338"/>
      <c r="W202" s="338"/>
      <c r="X202" s="338"/>
      <c r="Y202" s="338"/>
      <c r="Z202" s="338"/>
      <c r="AA202" s="338"/>
      <c r="AB202" s="338"/>
      <c r="AC202" s="338"/>
      <c r="AD202" s="338"/>
      <c r="AE202" s="338"/>
      <c r="AF202" s="338"/>
      <c r="AG202" s="338"/>
      <c r="AH202" s="338"/>
      <c r="AI202" s="338"/>
      <c r="AJ202" s="338"/>
      <c r="AK202" s="338"/>
      <c r="AL202" s="338"/>
      <c r="AM202" s="338"/>
      <c r="AN202" s="338"/>
      <c r="AO202" s="338"/>
      <c r="AP202" s="338"/>
      <c r="AQ202" s="338"/>
      <c r="AR202" s="338"/>
      <c r="AS202" s="338"/>
      <c r="AT202" s="338"/>
      <c r="AU202" s="338"/>
      <c r="AV202" s="338"/>
      <c r="AW202" s="338"/>
      <c r="AX202" s="338"/>
      <c r="AY202" s="338"/>
      <c r="AZ202" s="338"/>
      <c r="BA202" s="338"/>
      <c r="BB202" s="338"/>
      <c r="BC202" s="338"/>
      <c r="BD202" s="338"/>
      <c r="BE202" s="338"/>
    </row>
    <row r="203" spans="2:57">
      <c r="B203" s="338"/>
      <c r="C203" s="338"/>
      <c r="D203" s="338"/>
      <c r="E203" s="338"/>
      <c r="F203" s="338"/>
      <c r="G203" s="338"/>
      <c r="H203" s="338"/>
      <c r="I203" s="338"/>
      <c r="J203" s="338"/>
      <c r="K203" s="338"/>
      <c r="L203" s="338"/>
      <c r="M203" s="338"/>
      <c r="N203" s="338"/>
      <c r="O203" s="338"/>
      <c r="P203" s="338"/>
      <c r="Q203" s="338"/>
      <c r="R203" s="338"/>
      <c r="S203" s="338"/>
      <c r="T203" s="338"/>
      <c r="U203" s="338"/>
      <c r="V203" s="338"/>
      <c r="W203" s="338"/>
      <c r="X203" s="338"/>
      <c r="Y203" s="338"/>
      <c r="Z203" s="338"/>
      <c r="AA203" s="338"/>
      <c r="AB203" s="338"/>
      <c r="AC203" s="338"/>
      <c r="AD203" s="338"/>
      <c r="AE203" s="338"/>
      <c r="AF203" s="338"/>
      <c r="AG203" s="338"/>
      <c r="AH203" s="338"/>
      <c r="AI203" s="338"/>
      <c r="AJ203" s="338"/>
      <c r="AK203" s="338"/>
      <c r="AL203" s="338"/>
      <c r="AM203" s="338"/>
      <c r="AN203" s="338"/>
      <c r="AO203" s="338"/>
      <c r="AP203" s="338"/>
      <c r="AQ203" s="338"/>
      <c r="AR203" s="338"/>
      <c r="AS203" s="338"/>
      <c r="AT203" s="338"/>
      <c r="AU203" s="338"/>
      <c r="AV203" s="338"/>
      <c r="AW203" s="338"/>
      <c r="AX203" s="338"/>
      <c r="AY203" s="338"/>
      <c r="AZ203" s="338"/>
      <c r="BA203" s="338"/>
      <c r="BB203" s="338"/>
      <c r="BC203" s="338"/>
      <c r="BD203" s="338"/>
      <c r="BE203" s="338"/>
    </row>
    <row r="204" spans="2:57">
      <c r="B204" s="338"/>
      <c r="C204" s="338"/>
      <c r="D204" s="338"/>
      <c r="E204" s="338"/>
      <c r="F204" s="338"/>
      <c r="G204" s="338"/>
      <c r="H204" s="338"/>
      <c r="I204" s="338"/>
      <c r="J204" s="338"/>
      <c r="K204" s="338"/>
      <c r="L204" s="338"/>
      <c r="M204" s="338"/>
      <c r="N204" s="338"/>
      <c r="O204" s="338"/>
      <c r="P204" s="338"/>
      <c r="Q204" s="338"/>
      <c r="R204" s="338"/>
      <c r="S204" s="338"/>
      <c r="T204" s="338"/>
      <c r="U204" s="338"/>
      <c r="V204" s="338"/>
      <c r="W204" s="338"/>
      <c r="X204" s="338"/>
      <c r="Y204" s="338"/>
      <c r="Z204" s="338"/>
      <c r="AA204" s="338"/>
      <c r="AB204" s="338"/>
      <c r="AC204" s="338"/>
      <c r="AD204" s="338"/>
      <c r="AE204" s="338"/>
      <c r="AF204" s="338"/>
      <c r="AG204" s="338"/>
      <c r="AH204" s="338"/>
      <c r="AI204" s="338"/>
      <c r="AJ204" s="338"/>
      <c r="AK204" s="338"/>
      <c r="AL204" s="338"/>
      <c r="AM204" s="338"/>
      <c r="AN204" s="338"/>
      <c r="AO204" s="338"/>
      <c r="AP204" s="338"/>
      <c r="AQ204" s="338"/>
      <c r="AR204" s="338"/>
      <c r="AS204" s="338"/>
      <c r="AT204" s="338"/>
      <c r="AU204" s="338"/>
      <c r="AV204" s="338"/>
      <c r="AW204" s="338"/>
      <c r="AX204" s="338"/>
      <c r="AY204" s="338"/>
      <c r="AZ204" s="338"/>
      <c r="BA204" s="338"/>
      <c r="BB204" s="338"/>
      <c r="BC204" s="338"/>
      <c r="BD204" s="338"/>
      <c r="BE204" s="338"/>
    </row>
    <row r="205" spans="2:57">
      <c r="B205" s="338"/>
      <c r="C205" s="338"/>
      <c r="D205" s="338"/>
      <c r="E205" s="338"/>
      <c r="F205" s="338"/>
      <c r="G205" s="338"/>
      <c r="H205" s="338"/>
      <c r="I205" s="338"/>
      <c r="J205" s="338"/>
      <c r="K205" s="338"/>
      <c r="L205" s="338"/>
      <c r="M205" s="338"/>
      <c r="N205" s="338"/>
      <c r="O205" s="338"/>
      <c r="P205" s="338"/>
      <c r="Q205" s="338"/>
      <c r="R205" s="338"/>
      <c r="S205" s="338"/>
      <c r="T205" s="338"/>
      <c r="U205" s="338"/>
      <c r="V205" s="338"/>
      <c r="W205" s="338"/>
      <c r="X205" s="338"/>
      <c r="Y205" s="338"/>
      <c r="Z205" s="338"/>
      <c r="AA205" s="338"/>
      <c r="AB205" s="338"/>
      <c r="AC205" s="338"/>
      <c r="AD205" s="338"/>
      <c r="AE205" s="338"/>
      <c r="AF205" s="338"/>
      <c r="AG205" s="338"/>
      <c r="AH205" s="338"/>
      <c r="AI205" s="338"/>
      <c r="AJ205" s="338"/>
      <c r="AK205" s="338"/>
      <c r="AL205" s="338"/>
      <c r="AM205" s="338"/>
      <c r="AN205" s="338"/>
      <c r="AO205" s="338"/>
      <c r="AP205" s="338"/>
      <c r="AQ205" s="338"/>
      <c r="AR205" s="338"/>
      <c r="AS205" s="338"/>
      <c r="AT205" s="338"/>
      <c r="AU205" s="338"/>
      <c r="AV205" s="338"/>
      <c r="AW205" s="338"/>
      <c r="AX205" s="338"/>
      <c r="AY205" s="338"/>
      <c r="AZ205" s="338"/>
      <c r="BA205" s="338"/>
      <c r="BB205" s="338"/>
      <c r="BC205" s="338"/>
      <c r="BD205" s="338"/>
      <c r="BE205" s="338"/>
    </row>
    <row r="206" spans="2:57">
      <c r="B206" s="338"/>
      <c r="C206" s="338"/>
      <c r="D206" s="338"/>
      <c r="E206" s="338"/>
      <c r="F206" s="338"/>
      <c r="G206" s="338"/>
      <c r="H206" s="338"/>
      <c r="I206" s="338"/>
      <c r="J206" s="338"/>
      <c r="K206" s="338"/>
      <c r="L206" s="338"/>
      <c r="M206" s="338"/>
      <c r="N206" s="338"/>
      <c r="O206" s="338"/>
      <c r="P206" s="338"/>
      <c r="Q206" s="338"/>
      <c r="R206" s="338"/>
      <c r="S206" s="338"/>
      <c r="T206" s="338"/>
      <c r="U206" s="338"/>
      <c r="V206" s="338"/>
      <c r="W206" s="338"/>
      <c r="X206" s="338"/>
      <c r="Y206" s="338"/>
      <c r="Z206" s="338"/>
      <c r="AA206" s="338"/>
      <c r="AB206" s="338"/>
      <c r="AC206" s="338"/>
      <c r="AD206" s="338"/>
      <c r="AE206" s="338"/>
      <c r="AF206" s="338"/>
      <c r="AG206" s="338"/>
      <c r="AH206" s="338"/>
      <c r="AI206" s="338"/>
      <c r="AJ206" s="338"/>
      <c r="AK206" s="338"/>
      <c r="AL206" s="338"/>
      <c r="AM206" s="338"/>
      <c r="AN206" s="338"/>
      <c r="AO206" s="338"/>
      <c r="AP206" s="338"/>
      <c r="AQ206" s="338"/>
      <c r="AR206" s="338"/>
      <c r="AS206" s="338"/>
      <c r="AT206" s="338"/>
      <c r="AU206" s="338"/>
      <c r="AV206" s="338"/>
      <c r="AW206" s="338"/>
      <c r="AX206" s="338"/>
      <c r="AY206" s="338"/>
      <c r="AZ206" s="338"/>
      <c r="BA206" s="338"/>
      <c r="BB206" s="338"/>
      <c r="BC206" s="338"/>
      <c r="BD206" s="338"/>
      <c r="BE206" s="338"/>
    </row>
    <row r="207" spans="2:57">
      <c r="B207" s="338"/>
      <c r="C207" s="338"/>
      <c r="D207" s="338"/>
      <c r="E207" s="338"/>
      <c r="F207" s="338"/>
      <c r="G207" s="338"/>
      <c r="H207" s="338"/>
      <c r="I207" s="338"/>
      <c r="J207" s="338"/>
      <c r="K207" s="338"/>
      <c r="L207" s="338"/>
      <c r="M207" s="338"/>
      <c r="N207" s="338"/>
      <c r="O207" s="338"/>
      <c r="P207" s="338"/>
      <c r="Q207" s="338"/>
      <c r="R207" s="338"/>
      <c r="S207" s="338"/>
      <c r="T207" s="338"/>
      <c r="U207" s="338"/>
      <c r="V207" s="338"/>
      <c r="W207" s="338"/>
      <c r="X207" s="338"/>
      <c r="Y207" s="338"/>
      <c r="Z207" s="338"/>
      <c r="AA207" s="338"/>
      <c r="AB207" s="338"/>
      <c r="AC207" s="338"/>
      <c r="AD207" s="338"/>
      <c r="AE207" s="338"/>
      <c r="AF207" s="338"/>
      <c r="AG207" s="338"/>
      <c r="AH207" s="338"/>
      <c r="AI207" s="338"/>
      <c r="AJ207" s="338"/>
      <c r="AK207" s="338"/>
      <c r="AL207" s="338"/>
      <c r="AM207" s="338"/>
      <c r="AN207" s="338"/>
      <c r="AO207" s="338"/>
      <c r="AP207" s="338"/>
      <c r="AQ207" s="338"/>
      <c r="AR207" s="338"/>
      <c r="AS207" s="338"/>
      <c r="AT207" s="338"/>
      <c r="AU207" s="338"/>
      <c r="AV207" s="338"/>
      <c r="AW207" s="338"/>
      <c r="AX207" s="338"/>
      <c r="AY207" s="338"/>
      <c r="AZ207" s="338"/>
      <c r="BA207" s="338"/>
      <c r="BB207" s="338"/>
      <c r="BC207" s="338"/>
      <c r="BD207" s="338"/>
      <c r="BE207" s="338"/>
    </row>
    <row r="208" spans="2:57">
      <c r="B208" s="338"/>
      <c r="C208" s="338"/>
      <c r="D208" s="338"/>
      <c r="E208" s="338"/>
      <c r="F208" s="338"/>
      <c r="G208" s="338"/>
      <c r="H208" s="338"/>
      <c r="I208" s="338"/>
      <c r="J208" s="338"/>
      <c r="K208" s="338"/>
      <c r="L208" s="338"/>
      <c r="M208" s="338"/>
      <c r="N208" s="338"/>
      <c r="O208" s="338"/>
      <c r="P208" s="338"/>
      <c r="Q208" s="338"/>
      <c r="R208" s="338"/>
      <c r="S208" s="338"/>
      <c r="T208" s="338"/>
      <c r="U208" s="338"/>
      <c r="V208" s="338"/>
      <c r="W208" s="338"/>
      <c r="X208" s="338"/>
      <c r="Y208" s="338"/>
      <c r="Z208" s="338"/>
      <c r="AA208" s="338"/>
      <c r="AB208" s="338"/>
      <c r="AC208" s="338"/>
      <c r="AD208" s="338"/>
      <c r="AE208" s="338"/>
      <c r="AF208" s="338"/>
      <c r="AG208" s="338"/>
      <c r="AH208" s="338"/>
      <c r="AI208" s="338"/>
      <c r="AJ208" s="338"/>
      <c r="AK208" s="338"/>
      <c r="AL208" s="338"/>
      <c r="AM208" s="338"/>
      <c r="AN208" s="338"/>
      <c r="AO208" s="338"/>
      <c r="AP208" s="338"/>
      <c r="AQ208" s="338"/>
      <c r="AR208" s="338"/>
      <c r="AS208" s="338"/>
      <c r="AT208" s="338"/>
      <c r="AU208" s="338"/>
      <c r="AV208" s="338"/>
      <c r="AW208" s="338"/>
      <c r="AX208" s="338"/>
      <c r="AY208" s="338"/>
      <c r="AZ208" s="338"/>
      <c r="BA208" s="338"/>
      <c r="BB208" s="338"/>
      <c r="BC208" s="338"/>
      <c r="BD208" s="338"/>
      <c r="BE208" s="338"/>
    </row>
    <row r="209" spans="2:57">
      <c r="B209" s="338"/>
      <c r="C209" s="338"/>
      <c r="D209" s="338"/>
      <c r="E209" s="338"/>
      <c r="F209" s="338"/>
      <c r="G209" s="338"/>
      <c r="H209" s="338"/>
      <c r="I209" s="338"/>
      <c r="J209" s="338"/>
      <c r="K209" s="338"/>
      <c r="L209" s="338"/>
      <c r="M209" s="338"/>
      <c r="N209" s="338"/>
      <c r="O209" s="338"/>
      <c r="P209" s="338"/>
      <c r="Q209" s="338"/>
      <c r="R209" s="338"/>
      <c r="S209" s="338"/>
      <c r="T209" s="338"/>
      <c r="U209" s="338"/>
      <c r="V209" s="338"/>
      <c r="W209" s="338"/>
      <c r="X209" s="338"/>
      <c r="Y209" s="338"/>
      <c r="Z209" s="338"/>
      <c r="AA209" s="338"/>
      <c r="AB209" s="338"/>
      <c r="AC209" s="338"/>
      <c r="AD209" s="338"/>
      <c r="AE209" s="338"/>
      <c r="AF209" s="338"/>
      <c r="AG209" s="338"/>
      <c r="AH209" s="338"/>
      <c r="AI209" s="338"/>
      <c r="AJ209" s="338"/>
      <c r="AK209" s="338"/>
      <c r="AL209" s="338"/>
      <c r="AM209" s="338"/>
      <c r="AN209" s="338"/>
      <c r="AO209" s="338"/>
      <c r="AP209" s="338"/>
      <c r="AQ209" s="338"/>
      <c r="AR209" s="338"/>
      <c r="AS209" s="338"/>
      <c r="AT209" s="338"/>
      <c r="AU209" s="338"/>
      <c r="AV209" s="338"/>
      <c r="AW209" s="338"/>
      <c r="AX209" s="338"/>
      <c r="AY209" s="338"/>
      <c r="AZ209" s="338"/>
      <c r="BA209" s="338"/>
      <c r="BB209" s="338"/>
      <c r="BC209" s="338"/>
      <c r="BD209" s="338"/>
      <c r="BE209" s="338"/>
    </row>
    <row r="210" spans="2:57">
      <c r="B210" s="338"/>
      <c r="C210" s="338"/>
      <c r="D210" s="338"/>
      <c r="E210" s="338"/>
      <c r="F210" s="338"/>
      <c r="G210" s="338"/>
      <c r="H210" s="338"/>
      <c r="I210" s="338"/>
      <c r="J210" s="338"/>
      <c r="K210" s="338"/>
      <c r="L210" s="338"/>
      <c r="M210" s="338"/>
      <c r="N210" s="338"/>
      <c r="O210" s="338"/>
      <c r="P210" s="338"/>
      <c r="Q210" s="338"/>
      <c r="R210" s="338"/>
      <c r="S210" s="338"/>
      <c r="T210" s="338"/>
      <c r="U210" s="338"/>
      <c r="V210" s="338"/>
      <c r="W210" s="338"/>
      <c r="X210" s="338"/>
      <c r="Y210" s="338"/>
      <c r="Z210" s="338"/>
      <c r="AA210" s="338"/>
      <c r="AB210" s="338"/>
      <c r="AC210" s="338"/>
      <c r="AD210" s="338"/>
      <c r="AE210" s="338"/>
      <c r="AF210" s="338"/>
      <c r="AG210" s="338"/>
      <c r="AH210" s="338"/>
      <c r="AI210" s="338"/>
      <c r="AJ210" s="338"/>
      <c r="AK210" s="338"/>
      <c r="AL210" s="338"/>
      <c r="AM210" s="338"/>
      <c r="AN210" s="338"/>
      <c r="AO210" s="338"/>
      <c r="AP210" s="338"/>
      <c r="AQ210" s="338"/>
      <c r="AR210" s="338"/>
      <c r="AS210" s="338"/>
      <c r="AT210" s="338"/>
      <c r="AU210" s="338"/>
      <c r="AV210" s="338"/>
      <c r="AW210" s="338"/>
      <c r="AX210" s="338"/>
      <c r="AY210" s="338"/>
      <c r="AZ210" s="338"/>
      <c r="BA210" s="338"/>
      <c r="BB210" s="338"/>
      <c r="BC210" s="338"/>
      <c r="BD210" s="338"/>
      <c r="BE210" s="338"/>
    </row>
    <row r="211" spans="2:57">
      <c r="B211" s="338"/>
      <c r="C211" s="338"/>
      <c r="D211" s="338"/>
      <c r="E211" s="338"/>
      <c r="F211" s="338"/>
      <c r="G211" s="338"/>
      <c r="H211" s="338"/>
      <c r="I211" s="338"/>
      <c r="J211" s="338"/>
      <c r="K211" s="338"/>
      <c r="L211" s="338"/>
      <c r="M211" s="338"/>
      <c r="N211" s="338"/>
      <c r="O211" s="338"/>
      <c r="P211" s="338"/>
      <c r="Q211" s="338"/>
      <c r="R211" s="338"/>
      <c r="S211" s="338"/>
      <c r="T211" s="338"/>
      <c r="U211" s="338"/>
      <c r="V211" s="338"/>
      <c r="W211" s="338"/>
      <c r="X211" s="338"/>
      <c r="Y211" s="338"/>
      <c r="Z211" s="338"/>
      <c r="AA211" s="338"/>
      <c r="AB211" s="338"/>
      <c r="AC211" s="338"/>
      <c r="AD211" s="338"/>
      <c r="AE211" s="338"/>
      <c r="AF211" s="338"/>
      <c r="AG211" s="338"/>
      <c r="AH211" s="338"/>
      <c r="AI211" s="338"/>
      <c r="AJ211" s="338"/>
      <c r="AK211" s="338"/>
      <c r="AL211" s="338"/>
      <c r="AM211" s="338"/>
      <c r="AN211" s="338"/>
      <c r="AO211" s="338"/>
      <c r="AP211" s="338"/>
      <c r="AQ211" s="338"/>
      <c r="AR211" s="338"/>
      <c r="AS211" s="338"/>
      <c r="AT211" s="338"/>
      <c r="AU211" s="338"/>
      <c r="AV211" s="338"/>
      <c r="AW211" s="338"/>
      <c r="AX211" s="338"/>
      <c r="AY211" s="338"/>
      <c r="AZ211" s="338"/>
      <c r="BA211" s="338"/>
      <c r="BB211" s="338"/>
      <c r="BC211" s="338"/>
      <c r="BD211" s="338"/>
      <c r="BE211" s="338"/>
    </row>
    <row r="212" spans="2:57">
      <c r="B212" s="341"/>
      <c r="C212" s="341"/>
      <c r="D212" s="341"/>
      <c r="E212" s="341"/>
      <c r="F212" s="341"/>
      <c r="G212" s="341"/>
      <c r="H212" s="341"/>
      <c r="I212" s="341"/>
      <c r="J212" s="341"/>
      <c r="K212" s="341"/>
      <c r="L212" s="341"/>
    </row>
    <row r="213" spans="2:57">
      <c r="B213" s="341"/>
      <c r="C213" s="341"/>
      <c r="D213" s="341"/>
      <c r="E213" s="341"/>
      <c r="F213" s="341"/>
      <c r="G213" s="341"/>
      <c r="H213" s="341"/>
      <c r="I213" s="341"/>
      <c r="J213" s="341"/>
      <c r="K213" s="341"/>
      <c r="L213" s="341"/>
    </row>
    <row r="214" spans="2:57">
      <c r="B214" s="341"/>
      <c r="C214" s="341"/>
      <c r="D214" s="341"/>
      <c r="E214" s="341"/>
      <c r="F214" s="341"/>
      <c r="G214" s="341"/>
      <c r="H214" s="341"/>
      <c r="I214" s="341"/>
      <c r="J214" s="341"/>
      <c r="K214" s="341"/>
      <c r="L214" s="341"/>
    </row>
    <row r="215" spans="2:57">
      <c r="B215" s="341"/>
      <c r="C215" s="341"/>
      <c r="D215" s="341"/>
      <c r="E215" s="341"/>
      <c r="F215" s="341"/>
      <c r="G215" s="341"/>
      <c r="H215" s="341"/>
      <c r="I215" s="341"/>
      <c r="J215" s="341"/>
      <c r="K215" s="341"/>
      <c r="L215" s="341"/>
    </row>
  </sheetData>
  <sheetProtection algorithmName="SHA-512" hashValue="QKQvjnssCmvRaEXX60DEqRbYYwOhWYw3xDVua8o3ldoB3rvR9LajV7PuPn6n0JvxnczOFMgEeuawzCnp3+O4Sg==" saltValue="b69S76rVLpN2gdPAMsqn1g==" spinCount="100000" sheet="1" objects="1" scenarios="1"/>
  <mergeCells count="14">
    <mergeCell ref="B21:J23"/>
    <mergeCell ref="D26:H26"/>
    <mergeCell ref="B28:J28"/>
    <mergeCell ref="B2:C4"/>
    <mergeCell ref="I2:J4"/>
    <mergeCell ref="B5:J6"/>
    <mergeCell ref="B8:J9"/>
    <mergeCell ref="B11:J12"/>
    <mergeCell ref="B17:J18"/>
    <mergeCell ref="L14:L16"/>
    <mergeCell ref="L11:L13"/>
    <mergeCell ref="L8:L9"/>
    <mergeCell ref="L2:L4"/>
    <mergeCell ref="L5:L6"/>
  </mergeCells>
  <printOptions horizontalCentered="1"/>
  <pageMargins left="0.7" right="0.7" top="0.75" bottom="0.75" header="0.3" footer="0.3"/>
  <pageSetup scale="97" orientation="portrait" horizontalDpi="360" verticalDpi="36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C432"/>
  <sheetViews>
    <sheetView topLeftCell="A2" zoomScaleSheetLayoutView="100" workbookViewId="0">
      <selection activeCell="N1" sqref="N1:N2"/>
    </sheetView>
  </sheetViews>
  <sheetFormatPr baseColWidth="10" defaultColWidth="8.83203125" defaultRowHeight="13"/>
  <cols>
    <col min="1" max="1" width="30.83203125" customWidth="1"/>
    <col min="2" max="2" width="2.6640625" customWidth="1"/>
    <col min="3" max="3" width="87.33203125" customWidth="1"/>
    <col min="4" max="4" width="2.1640625" customWidth="1"/>
    <col min="5" max="5" width="8.6640625" customWidth="1"/>
  </cols>
  <sheetData>
    <row r="1" spans="1:55" ht="14"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row>
    <row r="2" spans="1:55">
      <c r="A2" s="2"/>
      <c r="B2" s="4"/>
      <c r="C2" s="5"/>
      <c r="D2" s="6"/>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row>
    <row r="3" spans="1:55">
      <c r="A3" s="2"/>
      <c r="B3" s="7"/>
      <c r="C3" s="41"/>
      <c r="D3" s="9"/>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row>
    <row r="4" spans="1:55" ht="18">
      <c r="A4" s="2"/>
      <c r="B4" s="7"/>
      <c r="C4" s="8" t="s">
        <v>117</v>
      </c>
      <c r="D4" s="9"/>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55" ht="27" customHeight="1" thickBot="1">
      <c r="A5" s="2"/>
      <c r="B5" s="229"/>
      <c r="C5" s="230"/>
      <c r="D5" s="231"/>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row>
    <row r="6" spans="1:55" ht="34.25" customHeight="1">
      <c r="A6" s="2"/>
      <c r="B6" s="13"/>
      <c r="C6" s="16" t="s">
        <v>170</v>
      </c>
      <c r="D6" s="14"/>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ht="15.5" customHeight="1">
      <c r="A7" s="2"/>
      <c r="B7" s="13"/>
      <c r="C7" s="16"/>
      <c r="D7" s="14"/>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row>
    <row r="8" spans="1:55" ht="15.5" customHeight="1">
      <c r="A8" s="2"/>
      <c r="B8" s="13"/>
      <c r="C8" s="16" t="s">
        <v>97</v>
      </c>
      <c r="D8" s="14"/>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row>
    <row r="9" spans="1:55" ht="15.5" customHeight="1">
      <c r="A9" s="2"/>
      <c r="B9" s="13"/>
      <c r="C9" s="16" t="s">
        <v>10</v>
      </c>
      <c r="D9" s="14"/>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row>
    <row r="10" spans="1:55" ht="15.5" customHeight="1">
      <c r="A10" s="2"/>
      <c r="B10" s="13"/>
      <c r="C10" s="16" t="s">
        <v>90</v>
      </c>
      <c r="D10" s="1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row>
    <row r="11" spans="1:55" ht="15.5" customHeight="1">
      <c r="A11" s="2"/>
      <c r="B11" s="13"/>
      <c r="C11" s="16" t="s">
        <v>10</v>
      </c>
      <c r="D11" s="1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row>
    <row r="12" spans="1:55" ht="32" customHeight="1">
      <c r="A12" s="2"/>
      <c r="B12" s="13"/>
      <c r="C12" s="17" t="s">
        <v>147</v>
      </c>
      <c r="D12" s="1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row>
    <row r="13" spans="1:55" ht="15.5" customHeight="1">
      <c r="A13" s="2"/>
      <c r="B13" s="13"/>
      <c r="C13" s="16"/>
      <c r="D13" s="14"/>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row>
    <row r="14" spans="1:55" ht="15.5" customHeight="1">
      <c r="A14" s="2"/>
      <c r="B14" s="13"/>
      <c r="C14" s="16" t="s">
        <v>91</v>
      </c>
      <c r="D14" s="14"/>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row>
    <row r="15" spans="1:55" ht="15.5" customHeight="1">
      <c r="A15" s="2"/>
      <c r="B15" s="13"/>
      <c r="C15" s="16"/>
      <c r="D15" s="14"/>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row>
    <row r="16" spans="1:55" ht="15.5" customHeight="1">
      <c r="A16" s="2"/>
      <c r="B16" s="13"/>
      <c r="C16" s="16" t="s">
        <v>92</v>
      </c>
      <c r="D16" s="14"/>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row>
    <row r="17" spans="1:55" ht="15.5" customHeight="1">
      <c r="A17" s="2"/>
      <c r="B17" s="13"/>
      <c r="C17" s="16"/>
      <c r="D17" s="14"/>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row>
    <row r="18" spans="1:55" ht="15.5" customHeight="1">
      <c r="A18" s="2"/>
      <c r="B18" s="13"/>
      <c r="C18" s="16" t="s">
        <v>93</v>
      </c>
      <c r="D18" s="14"/>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row>
    <row r="19" spans="1:55" ht="16">
      <c r="A19" s="2"/>
      <c r="B19" s="13"/>
      <c r="C19" s="15"/>
      <c r="D19" s="14"/>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row>
    <row r="20" spans="1:55" ht="16">
      <c r="A20" s="2"/>
      <c r="B20" s="13" t="s">
        <v>10</v>
      </c>
      <c r="C20" s="15" t="s">
        <v>94</v>
      </c>
      <c r="D20" s="14"/>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row>
    <row r="21" spans="1:55" ht="16">
      <c r="A21" s="2"/>
      <c r="B21" s="13"/>
      <c r="C21" s="15" t="s">
        <v>95</v>
      </c>
      <c r="D21" s="14"/>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row>
    <row r="22" spans="1:55" ht="16.25" customHeight="1">
      <c r="A22" s="2"/>
      <c r="B22" s="13"/>
      <c r="C22" s="15" t="s">
        <v>96</v>
      </c>
      <c r="D22" s="14"/>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row>
    <row r="23" spans="1:55" ht="16">
      <c r="A23" s="2"/>
      <c r="B23" s="13"/>
      <c r="C23" s="15" t="s">
        <v>166</v>
      </c>
      <c r="D23" s="14"/>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row>
    <row r="24" spans="1:55" ht="15.75" customHeight="1">
      <c r="A24" s="2"/>
      <c r="B24" s="13"/>
      <c r="C24" s="15" t="s">
        <v>164</v>
      </c>
      <c r="D24" s="14"/>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row>
    <row r="25" spans="1:55" ht="26.25" customHeight="1">
      <c r="A25" s="2"/>
      <c r="B25" s="13"/>
      <c r="C25" s="307" t="s">
        <v>165</v>
      </c>
      <c r="D25" s="14"/>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row>
    <row r="26" spans="1:55" ht="57.75" customHeight="1">
      <c r="A26" s="2"/>
      <c r="B26" s="13"/>
      <c r="C26" s="307" t="s">
        <v>167</v>
      </c>
      <c r="D26" s="14"/>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row>
    <row r="27" spans="1:55" ht="140.25" customHeight="1">
      <c r="A27" s="2"/>
      <c r="B27" s="13"/>
      <c r="C27" s="308" t="s">
        <v>168</v>
      </c>
      <c r="D27" s="18"/>
      <c r="E27" s="3"/>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row>
    <row r="28" spans="1:55" ht="17" thickBot="1">
      <c r="A28" s="2"/>
      <c r="B28" s="19"/>
      <c r="C28" s="227"/>
      <c r="D28" s="228"/>
      <c r="E28" s="3"/>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row>
    <row r="29" spans="1:55">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row>
    <row r="30" spans="1:55">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row>
    <row r="31" spans="1:55">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row>
    <row r="32" spans="1:5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row>
    <row r="33" spans="1:5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row>
    <row r="34" spans="1:5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row>
    <row r="35" spans="1:5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row>
    <row r="36" spans="1:5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row>
    <row r="37" spans="1:5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row>
    <row r="38" spans="1:5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row>
    <row r="39" spans="1:5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row>
    <row r="40" spans="1:5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row>
    <row r="41" spans="1:5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row>
    <row r="42" spans="1:5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row>
    <row r="43" spans="1:5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row>
    <row r="44" spans="1:5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row>
    <row r="45" spans="1:5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row>
    <row r="46" spans="1:5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row>
    <row r="47" spans="1:5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row>
    <row r="48" spans="1:5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row>
    <row r="49" spans="1:5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row>
    <row r="50" spans="1:5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row>
    <row r="51" spans="1:5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row>
    <row r="52" spans="1:5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row>
    <row r="53" spans="1:5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row>
    <row r="54" spans="1:5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row>
    <row r="55" spans="1:5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row>
    <row r="56" spans="1:5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row>
    <row r="57" spans="1:5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row>
    <row r="58" spans="1:5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row>
    <row r="59" spans="1:5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row>
    <row r="60" spans="1:5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row>
    <row r="61" spans="1:5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row>
    <row r="62" spans="1:5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row>
    <row r="63" spans="1:5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row>
    <row r="64" spans="1:5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row>
    <row r="65" spans="1:5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row>
    <row r="66" spans="1:5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row>
    <row r="67" spans="1:5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row>
    <row r="68" spans="1:5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row>
    <row r="69" spans="1:5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row>
    <row r="70" spans="1:5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row>
    <row r="71" spans="1:5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row>
    <row r="72" spans="1:5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row>
    <row r="73" spans="1:5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row>
    <row r="74" spans="1:5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row>
    <row r="75" spans="1:5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row>
    <row r="76" spans="1:5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row>
    <row r="77" spans="1:5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row>
    <row r="78" spans="1:5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row>
    <row r="79" spans="1:5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row>
    <row r="80" spans="1:5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row>
    <row r="81" spans="1:5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row>
    <row r="82" spans="1:5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row>
    <row r="83" spans="1:5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row>
    <row r="84" spans="1:5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row>
    <row r="85" spans="1:5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row>
    <row r="86" spans="1:5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row>
    <row r="87" spans="1:5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row>
    <row r="88" spans="1:5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row>
    <row r="89" spans="1:5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row>
    <row r="90" spans="1:5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row>
    <row r="91" spans="1:5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row>
    <row r="92" spans="1:5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row>
    <row r="93" spans="1:5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row>
    <row r="94" spans="1:5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row>
    <row r="95" spans="1:5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row>
    <row r="96" spans="1:5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row>
    <row r="97" spans="1:5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row>
    <row r="98" spans="1:5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row>
    <row r="99" spans="1:5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row>
    <row r="100" spans="1:5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row>
    <row r="101" spans="1:5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row>
    <row r="102" spans="1:5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row>
    <row r="103" spans="1:5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row>
    <row r="104" spans="1:5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row>
    <row r="105" spans="1:5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row>
    <row r="106" spans="1:5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row>
    <row r="107" spans="1:5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row>
    <row r="108" spans="1:5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row>
    <row r="109" spans="1:5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row>
    <row r="110" spans="1:5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row>
    <row r="111" spans="1:5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row>
    <row r="112" spans="1:5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row>
    <row r="113" spans="1:5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row>
    <row r="114" spans="1:5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row>
    <row r="115" spans="1:5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row>
    <row r="116" spans="1:5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row>
    <row r="117" spans="1:5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row>
    <row r="118" spans="1:5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row>
    <row r="119" spans="1:5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row>
    <row r="120" spans="1:5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row>
    <row r="121" spans="1:5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row>
    <row r="122" spans="1:5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row>
    <row r="123" spans="1:5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row>
    <row r="124" spans="1:5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row>
    <row r="125" spans="1:5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row>
    <row r="126" spans="1:5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row>
    <row r="127" spans="1:5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row>
    <row r="128" spans="1:5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row>
    <row r="129" spans="1:5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row>
    <row r="130" spans="1:5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row>
    <row r="131" spans="1:5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row>
    <row r="132" spans="1:5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row>
    <row r="133" spans="1:5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row>
    <row r="134" spans="1:5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row>
    <row r="135" spans="1:5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row>
    <row r="136" spans="1:5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row>
    <row r="137" spans="1:5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row>
    <row r="138" spans="1:5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row>
    <row r="139" spans="1:5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row>
    <row r="140" spans="1:5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row>
    <row r="141" spans="1:5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row>
    <row r="142" spans="1:5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row>
    <row r="143" spans="1:5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row>
    <row r="144" spans="1:5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row>
    <row r="145" spans="1:5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row>
    <row r="146" spans="1:5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row>
    <row r="147" spans="1:5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row>
    <row r="148" spans="1:5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row>
    <row r="149" spans="1:5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row>
    <row r="150" spans="1:5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row>
    <row r="151" spans="1:5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row>
    <row r="152" spans="1:5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row>
    <row r="153" spans="1:5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row>
    <row r="154" spans="1:5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row>
    <row r="155" spans="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row>
    <row r="156" spans="1:5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row>
    <row r="157" spans="1:5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row>
    <row r="158" spans="1:5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row>
    <row r="159" spans="1:5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row>
    <row r="160" spans="1:5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row>
    <row r="161" spans="1:5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row>
    <row r="162" spans="1:5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row>
    <row r="163" spans="1:5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row>
    <row r="164" spans="1:5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row>
    <row r="165" spans="1:5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row>
    <row r="166" spans="1:5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row>
    <row r="167" spans="1:5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row>
    <row r="168" spans="1:5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row>
    <row r="169" spans="1:5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row>
    <row r="170" spans="1:5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row>
    <row r="171" spans="1:5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row>
    <row r="172" spans="1:5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row>
    <row r="173" spans="1:5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row>
    <row r="174" spans="1:5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row>
    <row r="175" spans="1:5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row>
    <row r="176" spans="1:5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row>
    <row r="177" spans="1:5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row>
    <row r="178" spans="1:5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row>
    <row r="179" spans="1:5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row>
    <row r="180" spans="1:5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row>
    <row r="181" spans="1:5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row>
    <row r="182" spans="1:5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row>
    <row r="183" spans="1:5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row>
    <row r="184" spans="1:5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row>
    <row r="185" spans="1:5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row>
    <row r="186" spans="1:5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row>
    <row r="187" spans="1:5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row>
    <row r="188" spans="1:5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row>
    <row r="189" spans="1:5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row>
    <row r="190" spans="1:5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row>
    <row r="191" spans="1:5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row>
    <row r="192" spans="1:5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row>
    <row r="193" spans="1:5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row>
    <row r="194" spans="1:5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row>
    <row r="195" spans="1:5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row>
    <row r="196" spans="1:5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row>
    <row r="197" spans="1:5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row>
    <row r="198" spans="1:5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row>
    <row r="199" spans="1:5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row>
    <row r="200" spans="1:5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row>
    <row r="201" spans="1:5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row>
    <row r="202" spans="1:5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row>
    <row r="203" spans="1:5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row>
    <row r="204" spans="1:5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row>
    <row r="205" spans="1:5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row>
    <row r="206" spans="1:5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row>
    <row r="207" spans="1:5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row>
    <row r="208" spans="1:5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row>
    <row r="209" spans="1:5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row>
    <row r="210" spans="1:5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row>
    <row r="211" spans="1:5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row>
    <row r="212" spans="1:5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row>
    <row r="213" spans="1:5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row>
    <row r="214" spans="1:5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row>
    <row r="215" spans="1:5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row>
    <row r="216" spans="1:5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row>
    <row r="217" spans="1:5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row>
    <row r="218" spans="1:5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row>
    <row r="219" spans="1:5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row>
    <row r="220" spans="1:5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row>
    <row r="221" spans="1:5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row>
    <row r="222" spans="1:5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row>
    <row r="223" spans="1:5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row>
    <row r="224" spans="1:5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row>
    <row r="225" spans="1:5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row>
    <row r="226" spans="1:5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row>
    <row r="227" spans="1:5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row>
    <row r="228" spans="1:5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row>
    <row r="229" spans="1:5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row>
    <row r="230" spans="1:5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row>
    <row r="231" spans="1:5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row>
    <row r="232" spans="1:5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row>
    <row r="233" spans="1:5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row>
    <row r="234" spans="1:5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row>
    <row r="235" spans="1:5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row>
    <row r="236" spans="1:5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row>
    <row r="237" spans="1:5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row>
    <row r="238" spans="1:5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row>
    <row r="239" spans="1:5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row>
    <row r="240" spans="1:5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row>
    <row r="241" spans="1:5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row>
    <row r="242" spans="1:5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row>
    <row r="243" spans="1:5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row>
    <row r="244" spans="1:5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row>
    <row r="245" spans="1:5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row>
    <row r="246" spans="1:5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row>
    <row r="247" spans="1:5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row>
    <row r="248" spans="1:5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row>
    <row r="249" spans="1:5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row>
    <row r="250" spans="1:5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row>
    <row r="251" spans="1:5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row>
    <row r="252" spans="1:5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row>
    <row r="253" spans="1:5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row>
    <row r="254" spans="1:5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row>
    <row r="255" spans="1: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row>
    <row r="256" spans="1:5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row>
    <row r="257" spans="1:5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row>
    <row r="258" spans="1:5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row>
    <row r="259" spans="1:5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row>
    <row r="260" spans="1:5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row>
    <row r="261" spans="1:5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row>
    <row r="262" spans="1:5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row>
    <row r="263" spans="1:5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row>
    <row r="264" spans="1:5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row>
    <row r="265" spans="1:5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row>
    <row r="266" spans="1:5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row>
    <row r="267" spans="1:5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row>
    <row r="268" spans="1:5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row>
    <row r="269" spans="1:5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row>
    <row r="270" spans="1:5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row>
    <row r="271" spans="1:5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row>
    <row r="272" spans="1:5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row>
    <row r="273" spans="1:5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row>
    <row r="274" spans="1:5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row>
    <row r="275" spans="1:5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row>
    <row r="276" spans="1:5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row>
    <row r="277" spans="1:5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row>
    <row r="278" spans="1:5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row>
    <row r="279" spans="1:5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row>
    <row r="280" spans="1:5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row>
    <row r="281" spans="1:5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row>
    <row r="282" spans="1:5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row>
    <row r="283" spans="1:5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row>
    <row r="284" spans="1:5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row>
    <row r="285" spans="1:5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row>
    <row r="286" spans="1:5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row>
    <row r="287" spans="1:5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row>
    <row r="288" spans="1:5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row>
    <row r="289" spans="1:5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row>
    <row r="290" spans="1:5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row>
    <row r="291" spans="1:5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row>
    <row r="292" spans="1:5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row>
    <row r="293" spans="1:5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row>
    <row r="294" spans="1:5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row>
    <row r="295" spans="1:5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row>
    <row r="296" spans="1:5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row>
    <row r="297" spans="1:5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row>
    <row r="298" spans="1:5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row>
    <row r="299" spans="1:5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row>
    <row r="300" spans="1:5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row>
    <row r="301" spans="1:5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row>
    <row r="302" spans="1:5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row>
    <row r="303" spans="1:5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row>
    <row r="304" spans="1:5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row>
    <row r="305" spans="1:5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row>
    <row r="306" spans="1:5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row>
    <row r="307" spans="1:5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row>
    <row r="308" spans="1:5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row>
    <row r="309" spans="1:5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row>
    <row r="310" spans="1:5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row>
    <row r="311" spans="1:5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row>
    <row r="312" spans="1:5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row>
    <row r="313" spans="1:5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row>
    <row r="314" spans="1:5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row>
    <row r="315" spans="1:5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row>
    <row r="316" spans="1:5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row>
    <row r="317" spans="1:5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row>
    <row r="318" spans="1:5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row>
    <row r="319" spans="1:5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row>
    <row r="320" spans="1:5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row>
    <row r="321" spans="1:5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row>
    <row r="322" spans="1:5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row>
    <row r="323" spans="1:5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row>
    <row r="324" spans="1:5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row>
    <row r="325" spans="1:5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row>
    <row r="326" spans="1:5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row>
    <row r="327" spans="1:5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row>
    <row r="328" spans="1:5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row>
    <row r="329" spans="1:5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row>
    <row r="330" spans="1:5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row>
    <row r="331" spans="1:5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row>
    <row r="332" spans="1:5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row>
    <row r="333" spans="1:5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row>
    <row r="334" spans="1:5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row>
    <row r="335" spans="1:5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row>
    <row r="336" spans="1:5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row>
    <row r="337" spans="1:5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row>
    <row r="338" spans="1:5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row>
    <row r="339" spans="1:5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row>
    <row r="340" spans="1:5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row>
    <row r="341" spans="1:5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row>
    <row r="342" spans="1:5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row>
    <row r="343" spans="1:5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row>
    <row r="344" spans="1:5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row>
    <row r="345" spans="1:5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row>
    <row r="346" spans="1:5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row>
    <row r="347" spans="1:5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row>
    <row r="348" spans="1:5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row>
    <row r="349" spans="1:5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row>
    <row r="350" spans="1:5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row>
    <row r="351" spans="1:5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row>
    <row r="352" spans="1:5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row>
    <row r="353" spans="1:5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row>
    <row r="354" spans="1:5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row>
    <row r="355" spans="1: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row>
    <row r="356" spans="1:5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row>
    <row r="357" spans="1:5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row>
    <row r="358" spans="1:5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row>
    <row r="359" spans="1:5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row>
    <row r="360" spans="1:5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row>
    <row r="361" spans="1:5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row>
    <row r="362" spans="1:5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row>
    <row r="363" spans="1:5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row>
    <row r="364" spans="1:5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row>
    <row r="365" spans="1:5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row>
    <row r="366" spans="1:5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row>
    <row r="367" spans="1:5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row>
    <row r="368" spans="1:5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row>
    <row r="369" spans="1:20">
      <c r="A369" s="2"/>
      <c r="B369" s="2"/>
      <c r="C369" s="2"/>
      <c r="D369" s="2"/>
      <c r="E369" s="2"/>
      <c r="F369" s="2"/>
      <c r="G369" s="2"/>
      <c r="H369" s="2"/>
      <c r="I369" s="2"/>
      <c r="J369" s="2"/>
      <c r="K369" s="2"/>
      <c r="L369" s="2"/>
      <c r="M369" s="2"/>
      <c r="N369" s="2"/>
      <c r="O369" s="2"/>
      <c r="P369" s="2"/>
      <c r="Q369" s="2"/>
      <c r="R369" s="2"/>
      <c r="S369" s="2"/>
      <c r="T369" s="2"/>
    </row>
    <row r="370" spans="1:20">
      <c r="A370" s="2"/>
      <c r="B370" s="2"/>
      <c r="C370" s="2"/>
      <c r="D370" s="2"/>
      <c r="E370" s="2"/>
      <c r="F370" s="2"/>
      <c r="G370" s="2"/>
      <c r="H370" s="2"/>
      <c r="I370" s="2"/>
      <c r="J370" s="2"/>
      <c r="K370" s="2"/>
      <c r="L370" s="2"/>
      <c r="M370" s="2"/>
      <c r="N370" s="2"/>
      <c r="O370" s="2"/>
      <c r="P370" s="2"/>
      <c r="Q370" s="2"/>
      <c r="R370" s="2"/>
      <c r="S370" s="2"/>
      <c r="T370" s="2"/>
    </row>
    <row r="371" spans="1:20">
      <c r="A371" s="2"/>
      <c r="B371" s="2"/>
      <c r="C371" s="2"/>
      <c r="D371" s="2"/>
      <c r="E371" s="2"/>
      <c r="F371" s="2"/>
      <c r="G371" s="2"/>
      <c r="H371" s="2"/>
      <c r="I371" s="2"/>
      <c r="J371" s="2"/>
      <c r="K371" s="2"/>
      <c r="L371" s="2"/>
      <c r="M371" s="2"/>
      <c r="N371" s="2"/>
      <c r="O371" s="2"/>
      <c r="P371" s="2"/>
      <c r="Q371" s="2"/>
      <c r="R371" s="2"/>
      <c r="S371" s="2"/>
      <c r="T371" s="2"/>
    </row>
    <row r="372" spans="1:20">
      <c r="A372" s="2"/>
      <c r="B372" s="2"/>
      <c r="C372" s="2"/>
      <c r="D372" s="2"/>
      <c r="E372" s="2"/>
      <c r="F372" s="2"/>
      <c r="G372" s="2"/>
      <c r="H372" s="2"/>
      <c r="I372" s="2"/>
      <c r="J372" s="2"/>
      <c r="K372" s="2"/>
      <c r="L372" s="2"/>
      <c r="M372" s="2"/>
      <c r="N372" s="2"/>
      <c r="O372" s="2"/>
      <c r="P372" s="2"/>
      <c r="Q372" s="2"/>
      <c r="R372" s="2"/>
      <c r="S372" s="2"/>
      <c r="T372" s="2"/>
    </row>
    <row r="373" spans="1:20">
      <c r="A373" s="2"/>
      <c r="B373" s="2"/>
      <c r="C373" s="2"/>
      <c r="D373" s="2"/>
      <c r="E373" s="2"/>
      <c r="F373" s="2"/>
      <c r="G373" s="2"/>
      <c r="H373" s="2"/>
      <c r="I373" s="2"/>
      <c r="J373" s="2"/>
      <c r="K373" s="2"/>
      <c r="L373" s="2"/>
      <c r="M373" s="2"/>
      <c r="N373" s="2"/>
      <c r="O373" s="2"/>
      <c r="P373" s="2"/>
      <c r="Q373" s="2"/>
      <c r="R373" s="2"/>
      <c r="S373" s="2"/>
      <c r="T373" s="2"/>
    </row>
    <row r="374" spans="1:20">
      <c r="A374" s="2"/>
      <c r="B374" s="2"/>
      <c r="C374" s="2"/>
      <c r="D374" s="2"/>
      <c r="E374" s="2"/>
      <c r="F374" s="2"/>
      <c r="G374" s="2"/>
      <c r="H374" s="2"/>
      <c r="I374" s="2"/>
      <c r="J374" s="2"/>
      <c r="K374" s="2"/>
      <c r="L374" s="2"/>
      <c r="M374" s="2"/>
      <c r="N374" s="2"/>
      <c r="O374" s="2"/>
      <c r="P374" s="2"/>
      <c r="Q374" s="2"/>
      <c r="R374" s="2"/>
      <c r="S374" s="2"/>
      <c r="T374" s="2"/>
    </row>
    <row r="375" spans="1:20">
      <c r="A375" s="2"/>
      <c r="B375" s="2"/>
      <c r="C375" s="2"/>
      <c r="D375" s="2"/>
      <c r="E375" s="2"/>
      <c r="F375" s="2"/>
      <c r="G375" s="2"/>
      <c r="H375" s="2"/>
      <c r="I375" s="2"/>
      <c r="J375" s="2"/>
      <c r="K375" s="2"/>
      <c r="L375" s="2"/>
      <c r="M375" s="2"/>
      <c r="N375" s="2"/>
      <c r="O375" s="2"/>
      <c r="P375" s="2"/>
      <c r="Q375" s="2"/>
      <c r="R375" s="2"/>
      <c r="S375" s="2"/>
      <c r="T375" s="2"/>
    </row>
    <row r="376" spans="1:20">
      <c r="A376" s="2"/>
      <c r="B376" s="2"/>
      <c r="C376" s="2"/>
      <c r="D376" s="2"/>
      <c r="E376" s="2"/>
      <c r="F376" s="2"/>
      <c r="G376" s="2"/>
      <c r="H376" s="2"/>
      <c r="I376" s="2"/>
      <c r="J376" s="2"/>
      <c r="K376" s="2"/>
      <c r="L376" s="2"/>
      <c r="M376" s="2"/>
      <c r="N376" s="2"/>
      <c r="O376" s="2"/>
      <c r="P376" s="2"/>
      <c r="Q376" s="2"/>
      <c r="R376" s="2"/>
      <c r="S376" s="2"/>
      <c r="T376" s="2"/>
    </row>
    <row r="377" spans="1:20">
      <c r="A377" s="2"/>
      <c r="B377" s="2"/>
      <c r="C377" s="2"/>
      <c r="D377" s="2"/>
      <c r="E377" s="2"/>
      <c r="F377" s="2"/>
      <c r="G377" s="2"/>
      <c r="H377" s="2"/>
      <c r="I377" s="2"/>
      <c r="J377" s="2"/>
      <c r="K377" s="2"/>
      <c r="L377" s="2"/>
      <c r="M377" s="2"/>
      <c r="N377" s="2"/>
      <c r="O377" s="2"/>
      <c r="P377" s="2"/>
      <c r="Q377" s="2"/>
      <c r="R377" s="2"/>
      <c r="S377" s="2"/>
      <c r="T377" s="2"/>
    </row>
    <row r="378" spans="1:20">
      <c r="A378" s="2"/>
      <c r="B378" s="2"/>
      <c r="C378" s="2"/>
      <c r="D378" s="2"/>
      <c r="E378" s="2"/>
      <c r="F378" s="2"/>
      <c r="G378" s="2"/>
      <c r="H378" s="2"/>
      <c r="I378" s="2"/>
      <c r="J378" s="2"/>
      <c r="K378" s="2"/>
      <c r="L378" s="2"/>
      <c r="M378" s="2"/>
      <c r="N378" s="2"/>
      <c r="O378" s="2"/>
      <c r="P378" s="2"/>
      <c r="Q378" s="2"/>
      <c r="R378" s="2"/>
      <c r="S378" s="2"/>
      <c r="T378" s="2"/>
    </row>
    <row r="379" spans="1:20">
      <c r="A379" s="2"/>
      <c r="B379" s="2"/>
      <c r="C379" s="2"/>
      <c r="D379" s="2"/>
      <c r="E379" s="2"/>
      <c r="F379" s="2"/>
      <c r="G379" s="2"/>
      <c r="H379" s="2"/>
      <c r="I379" s="2"/>
      <c r="J379" s="2"/>
      <c r="K379" s="2"/>
      <c r="L379" s="2"/>
      <c r="M379" s="2"/>
      <c r="N379" s="2"/>
      <c r="O379" s="2"/>
      <c r="P379" s="2"/>
      <c r="Q379" s="2"/>
      <c r="R379" s="2"/>
      <c r="S379" s="2"/>
      <c r="T379" s="2"/>
    </row>
    <row r="380" spans="1:20">
      <c r="A380" s="2"/>
      <c r="B380" s="2"/>
      <c r="C380" s="2"/>
      <c r="D380" s="2"/>
      <c r="E380" s="2"/>
      <c r="F380" s="2"/>
      <c r="G380" s="2"/>
      <c r="H380" s="2"/>
      <c r="I380" s="2"/>
      <c r="J380" s="2"/>
      <c r="K380" s="2"/>
      <c r="L380" s="2"/>
      <c r="M380" s="2"/>
      <c r="N380" s="2"/>
      <c r="O380" s="2"/>
      <c r="P380" s="2"/>
      <c r="Q380" s="2"/>
      <c r="R380" s="2"/>
      <c r="S380" s="2"/>
      <c r="T380" s="2"/>
    </row>
    <row r="381" spans="1:20">
      <c r="A381" s="2"/>
      <c r="B381" s="2"/>
      <c r="C381" s="2"/>
      <c r="D381" s="2"/>
      <c r="E381" s="2"/>
      <c r="F381" s="2"/>
      <c r="G381" s="2"/>
      <c r="H381" s="2"/>
      <c r="I381" s="2"/>
      <c r="J381" s="2"/>
      <c r="K381" s="2"/>
      <c r="L381" s="2"/>
      <c r="M381" s="2"/>
      <c r="N381" s="2"/>
      <c r="O381" s="2"/>
      <c r="P381" s="2"/>
      <c r="Q381" s="2"/>
      <c r="R381" s="2"/>
      <c r="S381" s="2"/>
      <c r="T381" s="2"/>
    </row>
    <row r="382" spans="1:20">
      <c r="A382" s="2"/>
      <c r="B382" s="2"/>
      <c r="C382" s="2"/>
      <c r="D382" s="2"/>
      <c r="E382" s="2"/>
      <c r="F382" s="2"/>
      <c r="G382" s="2"/>
      <c r="H382" s="2"/>
      <c r="I382" s="2"/>
      <c r="J382" s="2"/>
      <c r="K382" s="2"/>
      <c r="L382" s="2"/>
      <c r="M382" s="2"/>
      <c r="N382" s="2"/>
      <c r="O382" s="2"/>
      <c r="P382" s="2"/>
      <c r="Q382" s="2"/>
      <c r="R382" s="2"/>
      <c r="S382" s="2"/>
      <c r="T382" s="2"/>
    </row>
    <row r="383" spans="1:20">
      <c r="A383" s="2"/>
      <c r="B383" s="2"/>
      <c r="C383" s="2"/>
      <c r="D383" s="2"/>
      <c r="E383" s="2"/>
      <c r="F383" s="2"/>
      <c r="G383" s="2"/>
      <c r="H383" s="2"/>
      <c r="I383" s="2"/>
      <c r="J383" s="2"/>
      <c r="K383" s="2"/>
      <c r="L383" s="2"/>
      <c r="M383" s="2"/>
      <c r="N383" s="2"/>
      <c r="O383" s="2"/>
      <c r="P383" s="2"/>
      <c r="Q383" s="2"/>
      <c r="R383" s="2"/>
      <c r="S383" s="2"/>
      <c r="T383" s="2"/>
    </row>
    <row r="384" spans="1:20">
      <c r="A384" s="2"/>
      <c r="B384" s="2"/>
      <c r="C384" s="2"/>
      <c r="D384" s="2"/>
      <c r="E384" s="2"/>
      <c r="F384" s="2"/>
      <c r="G384" s="2"/>
      <c r="H384" s="2"/>
      <c r="I384" s="2"/>
      <c r="J384" s="2"/>
      <c r="K384" s="2"/>
      <c r="L384" s="2"/>
      <c r="M384" s="2"/>
      <c r="N384" s="2"/>
      <c r="O384" s="2"/>
      <c r="P384" s="2"/>
      <c r="Q384" s="2"/>
      <c r="R384" s="2"/>
      <c r="S384" s="2"/>
      <c r="T384" s="2"/>
    </row>
    <row r="385" spans="1:20">
      <c r="A385" s="2"/>
      <c r="B385" s="2"/>
      <c r="C385" s="2"/>
      <c r="D385" s="2"/>
      <c r="E385" s="2"/>
      <c r="F385" s="2"/>
      <c r="G385" s="2"/>
      <c r="H385" s="2"/>
      <c r="I385" s="2"/>
      <c r="J385" s="2"/>
      <c r="K385" s="2"/>
      <c r="L385" s="2"/>
      <c r="M385" s="2"/>
      <c r="N385" s="2"/>
      <c r="O385" s="2"/>
      <c r="P385" s="2"/>
      <c r="Q385" s="2"/>
      <c r="R385" s="2"/>
      <c r="S385" s="2"/>
      <c r="T385" s="2"/>
    </row>
    <row r="386" spans="1:20">
      <c r="A386" s="2"/>
      <c r="B386" s="2"/>
      <c r="C386" s="2"/>
      <c r="D386" s="2"/>
      <c r="E386" s="2"/>
      <c r="F386" s="2"/>
      <c r="G386" s="2"/>
      <c r="H386" s="2"/>
      <c r="I386" s="2"/>
      <c r="J386" s="2"/>
      <c r="K386" s="2"/>
      <c r="L386" s="2"/>
      <c r="M386" s="2"/>
      <c r="N386" s="2"/>
      <c r="O386" s="2"/>
      <c r="P386" s="2"/>
      <c r="Q386" s="2"/>
      <c r="R386" s="2"/>
      <c r="S386" s="2"/>
      <c r="T386" s="2"/>
    </row>
    <row r="387" spans="1:20">
      <c r="A387" s="2"/>
      <c r="B387" s="2"/>
      <c r="C387" s="2"/>
      <c r="D387" s="2"/>
      <c r="E387" s="2"/>
      <c r="F387" s="2"/>
      <c r="G387" s="2"/>
      <c r="H387" s="2"/>
      <c r="I387" s="2"/>
      <c r="J387" s="2"/>
      <c r="K387" s="2"/>
      <c r="L387" s="2"/>
      <c r="M387" s="2"/>
      <c r="N387" s="2"/>
      <c r="O387" s="2"/>
      <c r="P387" s="2"/>
      <c r="Q387" s="2"/>
      <c r="R387" s="2"/>
      <c r="S387" s="2"/>
      <c r="T387" s="2"/>
    </row>
    <row r="388" spans="1:20">
      <c r="A388" s="2"/>
      <c r="B388" s="2"/>
      <c r="C388" s="2"/>
      <c r="D388" s="2"/>
      <c r="E388" s="2"/>
      <c r="F388" s="2"/>
      <c r="G388" s="2"/>
      <c r="H388" s="2"/>
      <c r="I388" s="2"/>
      <c r="J388" s="2"/>
      <c r="K388" s="2"/>
      <c r="L388" s="2"/>
      <c r="M388" s="2"/>
      <c r="N388" s="2"/>
      <c r="O388" s="2"/>
      <c r="P388" s="2"/>
      <c r="Q388" s="2"/>
      <c r="R388" s="2"/>
      <c r="S388" s="2"/>
      <c r="T388" s="2"/>
    </row>
    <row r="389" spans="1:20">
      <c r="A389" s="2"/>
      <c r="B389" s="2"/>
      <c r="C389" s="2"/>
      <c r="D389" s="2"/>
      <c r="E389" s="2"/>
      <c r="F389" s="2"/>
      <c r="G389" s="2"/>
      <c r="H389" s="2"/>
      <c r="I389" s="2"/>
      <c r="J389" s="2"/>
      <c r="K389" s="2"/>
      <c r="L389" s="2"/>
      <c r="M389" s="2"/>
      <c r="N389" s="2"/>
      <c r="O389" s="2"/>
      <c r="P389" s="2"/>
      <c r="Q389" s="2"/>
      <c r="R389" s="2"/>
      <c r="S389" s="2"/>
      <c r="T389" s="2"/>
    </row>
    <row r="390" spans="1:20">
      <c r="A390" s="2"/>
      <c r="B390" s="2"/>
      <c r="C390" s="2"/>
      <c r="D390" s="2"/>
      <c r="E390" s="2"/>
      <c r="F390" s="2"/>
      <c r="G390" s="2"/>
      <c r="H390" s="2"/>
      <c r="I390" s="2"/>
      <c r="J390" s="2"/>
      <c r="K390" s="2"/>
      <c r="L390" s="2"/>
      <c r="M390" s="2"/>
      <c r="N390" s="2"/>
      <c r="O390" s="2"/>
      <c r="P390" s="2"/>
      <c r="Q390" s="2"/>
      <c r="R390" s="2"/>
      <c r="S390" s="2"/>
      <c r="T390" s="2"/>
    </row>
    <row r="391" spans="1:20">
      <c r="A391" s="2"/>
      <c r="B391" s="2"/>
      <c r="C391" s="2"/>
      <c r="D391" s="2"/>
      <c r="E391" s="2"/>
      <c r="F391" s="2"/>
      <c r="G391" s="2"/>
      <c r="H391" s="2"/>
      <c r="I391" s="2"/>
      <c r="J391" s="2"/>
      <c r="K391" s="2"/>
      <c r="L391" s="2"/>
      <c r="M391" s="2"/>
      <c r="N391" s="2"/>
      <c r="O391" s="2"/>
      <c r="P391" s="2"/>
      <c r="Q391" s="2"/>
      <c r="R391" s="2"/>
      <c r="S391" s="2"/>
      <c r="T391" s="2"/>
    </row>
    <row r="392" spans="1:20">
      <c r="A392" s="2"/>
      <c r="B392" s="2"/>
      <c r="C392" s="2"/>
      <c r="D392" s="2"/>
      <c r="E392" s="2"/>
      <c r="F392" s="2"/>
      <c r="G392" s="2"/>
      <c r="H392" s="2"/>
      <c r="I392" s="2"/>
      <c r="J392" s="2"/>
      <c r="K392" s="2"/>
      <c r="L392" s="2"/>
      <c r="M392" s="2"/>
      <c r="N392" s="2"/>
      <c r="O392" s="2"/>
      <c r="P392" s="2"/>
      <c r="Q392" s="2"/>
      <c r="R392" s="2"/>
      <c r="S392" s="2"/>
      <c r="T392" s="2"/>
    </row>
    <row r="393" spans="1:20">
      <c r="A393" s="2"/>
      <c r="B393" s="2"/>
      <c r="C393" s="2"/>
      <c r="D393" s="2"/>
      <c r="E393" s="2"/>
      <c r="F393" s="2"/>
      <c r="G393" s="2"/>
      <c r="H393" s="2"/>
      <c r="I393" s="2"/>
      <c r="J393" s="2"/>
      <c r="K393" s="2"/>
      <c r="L393" s="2"/>
      <c r="M393" s="2"/>
      <c r="N393" s="2"/>
      <c r="O393" s="2"/>
      <c r="P393" s="2"/>
      <c r="Q393" s="2"/>
      <c r="R393" s="2"/>
      <c r="S393" s="2"/>
      <c r="T393" s="2"/>
    </row>
    <row r="394" spans="1:20">
      <c r="A394" s="2"/>
      <c r="B394" s="2"/>
      <c r="C394" s="2"/>
      <c r="D394" s="2"/>
      <c r="E394" s="2"/>
      <c r="F394" s="2"/>
      <c r="G394" s="2"/>
      <c r="H394" s="2"/>
      <c r="I394" s="2"/>
      <c r="J394" s="2"/>
      <c r="K394" s="2"/>
      <c r="L394" s="2"/>
      <c r="M394" s="2"/>
      <c r="N394" s="2"/>
      <c r="O394" s="2"/>
      <c r="P394" s="2"/>
      <c r="Q394" s="2"/>
      <c r="R394" s="2"/>
      <c r="S394" s="2"/>
      <c r="T394" s="2"/>
    </row>
    <row r="395" spans="1:20">
      <c r="A395" s="2"/>
      <c r="B395" s="2"/>
      <c r="C395" s="2"/>
      <c r="D395" s="2"/>
      <c r="E395" s="2"/>
      <c r="F395" s="2"/>
      <c r="G395" s="2"/>
      <c r="H395" s="2"/>
      <c r="I395" s="2"/>
      <c r="J395" s="2"/>
      <c r="K395" s="2"/>
      <c r="L395" s="2"/>
      <c r="M395" s="2"/>
      <c r="N395" s="2"/>
      <c r="O395" s="2"/>
      <c r="P395" s="2"/>
      <c r="Q395" s="2"/>
      <c r="R395" s="2"/>
      <c r="S395" s="2"/>
      <c r="T395" s="2"/>
    </row>
    <row r="396" spans="1:20">
      <c r="A396" s="2"/>
      <c r="B396" s="2"/>
      <c r="C396" s="2"/>
      <c r="D396" s="2"/>
      <c r="E396" s="2"/>
      <c r="F396" s="2"/>
      <c r="G396" s="2"/>
      <c r="H396" s="2"/>
      <c r="I396" s="2"/>
      <c r="J396" s="2"/>
      <c r="K396" s="2"/>
      <c r="L396" s="2"/>
      <c r="M396" s="2"/>
      <c r="N396" s="2"/>
      <c r="O396" s="2"/>
      <c r="P396" s="2"/>
      <c r="Q396" s="2"/>
      <c r="R396" s="2"/>
      <c r="S396" s="2"/>
      <c r="T396" s="2"/>
    </row>
    <row r="397" spans="1:20">
      <c r="A397" s="2"/>
      <c r="B397" s="2"/>
      <c r="C397" s="2"/>
      <c r="D397" s="2"/>
      <c r="E397" s="2"/>
      <c r="F397" s="2"/>
      <c r="G397" s="2"/>
      <c r="H397" s="2"/>
      <c r="I397" s="2"/>
      <c r="J397" s="2"/>
      <c r="K397" s="2"/>
      <c r="L397" s="2"/>
      <c r="M397" s="2"/>
      <c r="N397" s="2"/>
      <c r="O397" s="2"/>
      <c r="P397" s="2"/>
      <c r="Q397" s="2"/>
      <c r="R397" s="2"/>
      <c r="S397" s="2"/>
      <c r="T397" s="2"/>
    </row>
    <row r="398" spans="1:20">
      <c r="A398" s="2"/>
      <c r="B398" s="2"/>
      <c r="C398" s="2"/>
      <c r="D398" s="2"/>
      <c r="E398" s="2"/>
      <c r="F398" s="2"/>
      <c r="G398" s="2"/>
      <c r="H398" s="2"/>
      <c r="I398" s="2"/>
      <c r="J398" s="2"/>
      <c r="K398" s="2"/>
      <c r="L398" s="2"/>
      <c r="M398" s="2"/>
      <c r="N398" s="2"/>
      <c r="O398" s="2"/>
      <c r="P398" s="2"/>
      <c r="Q398" s="2"/>
      <c r="R398" s="2"/>
      <c r="S398" s="2"/>
      <c r="T398" s="2"/>
    </row>
    <row r="399" spans="1:20">
      <c r="A399" s="2"/>
      <c r="B399" s="2"/>
      <c r="C399" s="2"/>
      <c r="D399" s="2"/>
      <c r="E399" s="2"/>
      <c r="F399" s="2"/>
      <c r="G399" s="2"/>
      <c r="H399" s="2"/>
      <c r="I399" s="2"/>
      <c r="J399" s="2"/>
      <c r="K399" s="2"/>
      <c r="L399" s="2"/>
      <c r="M399" s="2"/>
      <c r="N399" s="2"/>
      <c r="O399" s="2"/>
      <c r="P399" s="2"/>
      <c r="Q399" s="2"/>
      <c r="R399" s="2"/>
      <c r="S399" s="2"/>
      <c r="T399" s="2"/>
    </row>
    <row r="400" spans="1:20">
      <c r="A400" s="2"/>
      <c r="B400" s="2"/>
      <c r="C400" s="2"/>
      <c r="D400" s="2"/>
      <c r="E400" s="2"/>
      <c r="F400" s="2"/>
      <c r="G400" s="2"/>
      <c r="H400" s="2"/>
      <c r="I400" s="2"/>
      <c r="J400" s="2"/>
      <c r="K400" s="2"/>
      <c r="L400" s="2"/>
      <c r="M400" s="2"/>
      <c r="N400" s="2"/>
      <c r="O400" s="2"/>
      <c r="P400" s="2"/>
      <c r="Q400" s="2"/>
      <c r="R400" s="2"/>
      <c r="S400" s="2"/>
      <c r="T400" s="2"/>
    </row>
    <row r="401" spans="1:20">
      <c r="A401" s="2"/>
      <c r="B401" s="2"/>
      <c r="C401" s="2"/>
      <c r="D401" s="2"/>
      <c r="E401" s="2"/>
      <c r="F401" s="2"/>
      <c r="G401" s="2"/>
      <c r="H401" s="2"/>
      <c r="I401" s="2"/>
      <c r="J401" s="2"/>
      <c r="K401" s="2"/>
      <c r="L401" s="2"/>
      <c r="M401" s="2"/>
      <c r="N401" s="2"/>
      <c r="O401" s="2"/>
      <c r="P401" s="2"/>
      <c r="Q401" s="2"/>
      <c r="R401" s="2"/>
      <c r="S401" s="2"/>
      <c r="T401" s="2"/>
    </row>
    <row r="402" spans="1:20">
      <c r="A402" s="2"/>
      <c r="B402" s="2"/>
      <c r="C402" s="2"/>
      <c r="D402" s="2"/>
      <c r="E402" s="2"/>
      <c r="F402" s="2"/>
      <c r="G402" s="2"/>
      <c r="H402" s="2"/>
      <c r="I402" s="2"/>
      <c r="J402" s="2"/>
      <c r="K402" s="2"/>
      <c r="L402" s="2"/>
      <c r="M402" s="2"/>
      <c r="N402" s="2"/>
      <c r="O402" s="2"/>
      <c r="P402" s="2"/>
      <c r="Q402" s="2"/>
      <c r="R402" s="2"/>
      <c r="S402" s="2"/>
      <c r="T402" s="2"/>
    </row>
    <row r="403" spans="1:20">
      <c r="A403" s="2"/>
      <c r="B403" s="2"/>
      <c r="C403" s="2"/>
      <c r="D403" s="2"/>
      <c r="E403" s="2"/>
      <c r="F403" s="2"/>
      <c r="G403" s="2"/>
      <c r="H403" s="2"/>
      <c r="I403" s="2"/>
      <c r="J403" s="2"/>
      <c r="K403" s="2"/>
      <c r="L403" s="2"/>
      <c r="M403" s="2"/>
      <c r="N403" s="2"/>
      <c r="O403" s="2"/>
      <c r="P403" s="2"/>
      <c r="Q403" s="2"/>
      <c r="R403" s="2"/>
      <c r="S403" s="2"/>
      <c r="T403" s="2"/>
    </row>
    <row r="404" spans="1:20">
      <c r="A404" s="2"/>
      <c r="B404" s="2"/>
      <c r="C404" s="2"/>
      <c r="D404" s="2"/>
      <c r="E404" s="2"/>
      <c r="F404" s="2"/>
      <c r="G404" s="2"/>
      <c r="H404" s="2"/>
      <c r="I404" s="2"/>
      <c r="J404" s="2"/>
      <c r="K404" s="2"/>
      <c r="L404" s="2"/>
      <c r="M404" s="2"/>
      <c r="N404" s="2"/>
      <c r="O404" s="2"/>
      <c r="P404" s="2"/>
      <c r="Q404" s="2"/>
      <c r="R404" s="2"/>
      <c r="S404" s="2"/>
      <c r="T404" s="2"/>
    </row>
    <row r="405" spans="1:20">
      <c r="A405" s="2"/>
      <c r="B405" s="2"/>
      <c r="C405" s="2"/>
      <c r="D405" s="2"/>
      <c r="E405" s="2"/>
      <c r="F405" s="2"/>
      <c r="G405" s="2"/>
      <c r="H405" s="2"/>
      <c r="I405" s="2"/>
      <c r="J405" s="2"/>
      <c r="K405" s="2"/>
      <c r="L405" s="2"/>
      <c r="M405" s="2"/>
      <c r="N405" s="2"/>
      <c r="O405" s="2"/>
      <c r="P405" s="2"/>
      <c r="Q405" s="2"/>
      <c r="R405" s="2"/>
      <c r="S405" s="2"/>
      <c r="T405" s="2"/>
    </row>
    <row r="406" spans="1:20">
      <c r="A406" s="2"/>
      <c r="B406" s="2"/>
      <c r="C406" s="2"/>
      <c r="D406" s="2"/>
      <c r="E406" s="2"/>
      <c r="F406" s="2"/>
      <c r="G406" s="2"/>
      <c r="H406" s="2"/>
      <c r="I406" s="2"/>
      <c r="J406" s="2"/>
      <c r="K406" s="2"/>
      <c r="L406" s="2"/>
      <c r="M406" s="2"/>
      <c r="N406" s="2"/>
      <c r="O406" s="2"/>
      <c r="P406" s="2"/>
      <c r="Q406" s="2"/>
      <c r="R406" s="2"/>
      <c r="S406" s="2"/>
      <c r="T406" s="2"/>
    </row>
    <row r="407" spans="1:20">
      <c r="A407" s="2"/>
      <c r="B407" s="2"/>
      <c r="C407" s="2"/>
      <c r="D407" s="2"/>
      <c r="E407" s="2"/>
      <c r="F407" s="2"/>
      <c r="G407" s="2"/>
      <c r="H407" s="2"/>
      <c r="I407" s="2"/>
      <c r="J407" s="2"/>
      <c r="K407" s="2"/>
      <c r="L407" s="2"/>
      <c r="M407" s="2"/>
      <c r="N407" s="2"/>
      <c r="O407" s="2"/>
      <c r="P407" s="2"/>
      <c r="Q407" s="2"/>
      <c r="R407" s="2"/>
      <c r="S407" s="2"/>
      <c r="T407" s="2"/>
    </row>
    <row r="408" spans="1:20">
      <c r="A408" s="2"/>
      <c r="B408" s="2"/>
      <c r="C408" s="2"/>
      <c r="D408" s="2"/>
      <c r="E408" s="2"/>
      <c r="F408" s="2"/>
      <c r="G408" s="2"/>
      <c r="H408" s="2"/>
      <c r="I408" s="2"/>
      <c r="J408" s="2"/>
      <c r="K408" s="2"/>
      <c r="L408" s="2"/>
      <c r="M408" s="2"/>
      <c r="N408" s="2"/>
      <c r="O408" s="2"/>
      <c r="P408" s="2"/>
      <c r="Q408" s="2"/>
      <c r="R408" s="2"/>
      <c r="S408" s="2"/>
      <c r="T408" s="2"/>
    </row>
    <row r="409" spans="1:20">
      <c r="A409" s="2"/>
      <c r="B409" s="2"/>
      <c r="C409" s="2"/>
      <c r="D409" s="2"/>
      <c r="E409" s="2"/>
      <c r="F409" s="2"/>
      <c r="G409" s="2"/>
      <c r="H409" s="2"/>
      <c r="I409" s="2"/>
      <c r="J409" s="2"/>
      <c r="K409" s="2"/>
      <c r="L409" s="2"/>
      <c r="M409" s="2"/>
      <c r="N409" s="2"/>
      <c r="O409" s="2"/>
      <c r="P409" s="2"/>
      <c r="Q409" s="2"/>
      <c r="R409" s="2"/>
      <c r="S409" s="2"/>
      <c r="T409" s="2"/>
    </row>
    <row r="410" spans="1:20">
      <c r="A410" s="2"/>
      <c r="B410" s="2"/>
      <c r="C410" s="2"/>
      <c r="D410" s="2"/>
      <c r="E410" s="2"/>
      <c r="F410" s="2"/>
      <c r="G410" s="2"/>
      <c r="H410" s="2"/>
      <c r="I410" s="2"/>
      <c r="J410" s="2"/>
      <c r="K410" s="2"/>
      <c r="L410" s="2"/>
      <c r="M410" s="2"/>
      <c r="N410" s="2"/>
      <c r="O410" s="2"/>
      <c r="P410" s="2"/>
      <c r="Q410" s="2"/>
      <c r="R410" s="2"/>
      <c r="S410" s="2"/>
      <c r="T410" s="2"/>
    </row>
    <row r="411" spans="1:20">
      <c r="A411" s="2"/>
      <c r="B411" s="2"/>
      <c r="C411" s="2"/>
      <c r="D411" s="2"/>
      <c r="E411" s="2"/>
      <c r="F411" s="2"/>
      <c r="G411" s="2"/>
      <c r="H411" s="2"/>
      <c r="I411" s="2"/>
      <c r="J411" s="2"/>
      <c r="K411" s="2"/>
      <c r="L411" s="2"/>
      <c r="M411" s="2"/>
      <c r="N411" s="2"/>
      <c r="O411" s="2"/>
      <c r="P411" s="2"/>
      <c r="Q411" s="2"/>
      <c r="R411" s="2"/>
      <c r="S411" s="2"/>
      <c r="T411" s="2"/>
    </row>
    <row r="412" spans="1:20">
      <c r="A412" s="2"/>
      <c r="B412" s="2"/>
      <c r="C412" s="2"/>
      <c r="D412" s="2"/>
      <c r="E412" s="2"/>
      <c r="F412" s="2"/>
      <c r="G412" s="2"/>
      <c r="H412" s="2"/>
      <c r="I412" s="2"/>
      <c r="J412" s="2"/>
      <c r="K412" s="2"/>
      <c r="L412" s="2"/>
      <c r="M412" s="2"/>
      <c r="N412" s="2"/>
      <c r="O412" s="2"/>
      <c r="P412" s="2"/>
      <c r="Q412" s="2"/>
      <c r="R412" s="2"/>
      <c r="S412" s="2"/>
      <c r="T412" s="2"/>
    </row>
    <row r="413" spans="1:20">
      <c r="A413" s="2"/>
      <c r="B413" s="2"/>
      <c r="C413" s="2"/>
      <c r="D413" s="2"/>
      <c r="E413" s="2"/>
      <c r="F413" s="2"/>
      <c r="G413" s="2"/>
      <c r="H413" s="2"/>
      <c r="I413" s="2"/>
      <c r="J413" s="2"/>
      <c r="K413" s="2"/>
      <c r="L413" s="2"/>
      <c r="M413" s="2"/>
      <c r="N413" s="2"/>
      <c r="O413" s="2"/>
      <c r="P413" s="2"/>
      <c r="Q413" s="2"/>
      <c r="R413" s="2"/>
      <c r="S413" s="2"/>
      <c r="T413" s="2"/>
    </row>
    <row r="414" spans="1:20">
      <c r="A414" s="2"/>
      <c r="B414" s="2"/>
      <c r="C414" s="2"/>
      <c r="D414" s="2"/>
      <c r="E414" s="2"/>
      <c r="F414" s="2"/>
      <c r="G414" s="2"/>
      <c r="H414" s="2"/>
      <c r="I414" s="2"/>
      <c r="J414" s="2"/>
      <c r="K414" s="2"/>
      <c r="L414" s="2"/>
      <c r="M414" s="2"/>
      <c r="N414" s="2"/>
      <c r="O414" s="2"/>
      <c r="P414" s="2"/>
      <c r="Q414" s="2"/>
      <c r="R414" s="2"/>
      <c r="S414" s="2"/>
      <c r="T414" s="2"/>
    </row>
    <row r="415" spans="1:20">
      <c r="A415" s="2"/>
      <c r="B415" s="2"/>
      <c r="C415" s="2"/>
      <c r="D415" s="2"/>
      <c r="E415" s="2"/>
      <c r="F415" s="2"/>
      <c r="G415" s="2"/>
      <c r="H415" s="2"/>
      <c r="I415" s="2"/>
      <c r="J415" s="2"/>
      <c r="K415" s="2"/>
      <c r="L415" s="2"/>
      <c r="M415" s="2"/>
      <c r="N415" s="2"/>
      <c r="O415" s="2"/>
      <c r="P415" s="2"/>
      <c r="Q415" s="2"/>
      <c r="R415" s="2"/>
      <c r="S415" s="2"/>
      <c r="T415" s="2"/>
    </row>
    <row r="416" spans="1:20">
      <c r="A416" s="2"/>
      <c r="B416" s="2"/>
      <c r="C416" s="2"/>
      <c r="D416" s="2"/>
      <c r="E416" s="2"/>
      <c r="F416" s="2"/>
      <c r="G416" s="2"/>
      <c r="H416" s="2"/>
      <c r="I416" s="2"/>
      <c r="J416" s="2"/>
      <c r="K416" s="2"/>
      <c r="L416" s="2"/>
      <c r="M416" s="2"/>
      <c r="N416" s="2"/>
      <c r="O416" s="2"/>
      <c r="P416" s="2"/>
      <c r="Q416" s="2"/>
      <c r="R416" s="2"/>
      <c r="S416" s="2"/>
      <c r="T416" s="2"/>
    </row>
    <row r="417" spans="1:20">
      <c r="A417" s="2"/>
      <c r="B417" s="2"/>
      <c r="C417" s="2"/>
      <c r="D417" s="2"/>
      <c r="E417" s="2"/>
      <c r="F417" s="2"/>
      <c r="G417" s="2"/>
      <c r="H417" s="2"/>
      <c r="I417" s="2"/>
      <c r="J417" s="2"/>
      <c r="K417" s="2"/>
      <c r="L417" s="2"/>
      <c r="M417" s="2"/>
      <c r="N417" s="2"/>
      <c r="O417" s="2"/>
      <c r="P417" s="2"/>
      <c r="Q417" s="2"/>
      <c r="R417" s="2"/>
      <c r="S417" s="2"/>
      <c r="T417" s="2"/>
    </row>
    <row r="418" spans="1:20">
      <c r="A418" s="2"/>
      <c r="B418" s="2"/>
      <c r="C418" s="2"/>
      <c r="D418" s="2"/>
      <c r="E418" s="2"/>
      <c r="F418" s="2"/>
      <c r="G418" s="2"/>
      <c r="H418" s="2"/>
      <c r="I418" s="2"/>
      <c r="J418" s="2"/>
      <c r="K418" s="2"/>
      <c r="L418" s="2"/>
      <c r="M418" s="2"/>
      <c r="N418" s="2"/>
      <c r="O418" s="2"/>
      <c r="P418" s="2"/>
      <c r="Q418" s="2"/>
      <c r="R418" s="2"/>
      <c r="S418" s="2"/>
      <c r="T418" s="2"/>
    </row>
    <row r="419" spans="1:20">
      <c r="A419" s="2"/>
      <c r="B419" s="2"/>
      <c r="C419" s="2"/>
      <c r="D419" s="2"/>
      <c r="E419" s="2"/>
      <c r="F419" s="2"/>
      <c r="G419" s="2"/>
      <c r="H419" s="2"/>
      <c r="I419" s="2"/>
      <c r="J419" s="2"/>
      <c r="K419" s="2"/>
      <c r="L419" s="2"/>
      <c r="M419" s="2"/>
      <c r="N419" s="2"/>
      <c r="O419" s="2"/>
      <c r="P419" s="2"/>
      <c r="Q419" s="2"/>
      <c r="R419" s="2"/>
      <c r="S419" s="2"/>
      <c r="T419" s="2"/>
    </row>
    <row r="420" spans="1:20">
      <c r="A420" s="2"/>
      <c r="B420" s="2"/>
      <c r="C420" s="2"/>
      <c r="D420" s="2"/>
      <c r="E420" s="2"/>
      <c r="F420" s="2"/>
      <c r="G420" s="2"/>
      <c r="H420" s="2"/>
      <c r="I420" s="2"/>
      <c r="J420" s="2"/>
      <c r="K420" s="2"/>
      <c r="L420" s="2"/>
      <c r="M420" s="2"/>
      <c r="N420" s="2"/>
      <c r="O420" s="2"/>
      <c r="P420" s="2"/>
      <c r="Q420" s="2"/>
      <c r="R420" s="2"/>
      <c r="S420" s="2"/>
      <c r="T420" s="2"/>
    </row>
    <row r="421" spans="1:20">
      <c r="A421" s="2"/>
      <c r="B421" s="2"/>
      <c r="C421" s="2"/>
      <c r="D421" s="2"/>
      <c r="E421" s="2"/>
      <c r="F421" s="2"/>
      <c r="G421" s="2"/>
      <c r="H421" s="2"/>
      <c r="I421" s="2"/>
      <c r="J421" s="2"/>
      <c r="K421" s="2"/>
      <c r="L421" s="2"/>
      <c r="M421" s="2"/>
      <c r="N421" s="2"/>
      <c r="O421" s="2"/>
      <c r="P421" s="2"/>
      <c r="Q421" s="2"/>
      <c r="R421" s="2"/>
      <c r="S421" s="2"/>
      <c r="T421" s="2"/>
    </row>
    <row r="422" spans="1:20">
      <c r="A422" s="2"/>
      <c r="B422" s="2"/>
      <c r="C422" s="2"/>
      <c r="D422" s="2"/>
      <c r="E422" s="2"/>
      <c r="F422" s="2"/>
      <c r="G422" s="2"/>
      <c r="H422" s="2"/>
      <c r="I422" s="2"/>
      <c r="J422" s="2"/>
      <c r="K422" s="2"/>
      <c r="L422" s="2"/>
      <c r="M422" s="2"/>
      <c r="N422" s="2"/>
      <c r="O422" s="2"/>
      <c r="P422" s="2"/>
      <c r="Q422" s="2"/>
      <c r="R422" s="2"/>
      <c r="S422" s="2"/>
      <c r="T422" s="2"/>
    </row>
    <row r="423" spans="1:20">
      <c r="A423" s="2"/>
      <c r="B423" s="2"/>
      <c r="C423" s="2"/>
      <c r="D423" s="2"/>
      <c r="E423" s="2"/>
      <c r="F423" s="2"/>
      <c r="G423" s="2"/>
      <c r="H423" s="2"/>
      <c r="I423" s="2"/>
      <c r="J423" s="2"/>
      <c r="K423" s="2"/>
      <c r="L423" s="2"/>
      <c r="M423" s="2"/>
      <c r="N423" s="2"/>
      <c r="O423" s="2"/>
      <c r="P423" s="2"/>
      <c r="Q423" s="2"/>
      <c r="R423" s="2"/>
      <c r="S423" s="2"/>
      <c r="T423" s="2"/>
    </row>
    <row r="424" spans="1:20">
      <c r="A424" s="2"/>
      <c r="B424" s="2"/>
      <c r="C424" s="2"/>
      <c r="D424" s="2"/>
      <c r="E424" s="2"/>
      <c r="F424" s="2"/>
      <c r="G424" s="2"/>
      <c r="H424" s="2"/>
      <c r="I424" s="2"/>
      <c r="J424" s="2"/>
      <c r="K424" s="2"/>
      <c r="L424" s="2"/>
      <c r="M424" s="2"/>
      <c r="N424" s="2"/>
      <c r="O424" s="2"/>
      <c r="P424" s="2"/>
      <c r="Q424" s="2"/>
      <c r="R424" s="2"/>
      <c r="S424" s="2"/>
      <c r="T424" s="2"/>
    </row>
    <row r="425" spans="1:20">
      <c r="A425" s="2"/>
      <c r="B425" s="2"/>
      <c r="C425" s="2"/>
      <c r="D425" s="2"/>
      <c r="E425" s="2"/>
      <c r="F425" s="2"/>
      <c r="G425" s="2"/>
      <c r="H425" s="2"/>
      <c r="I425" s="2"/>
      <c r="J425" s="2"/>
      <c r="K425" s="2"/>
      <c r="L425" s="2"/>
      <c r="M425" s="2"/>
      <c r="N425" s="2"/>
      <c r="O425" s="2"/>
      <c r="P425" s="2"/>
      <c r="Q425" s="2"/>
      <c r="R425" s="2"/>
      <c r="S425" s="2"/>
      <c r="T425" s="2"/>
    </row>
    <row r="426" spans="1:20">
      <c r="A426" s="2"/>
      <c r="B426" s="2"/>
      <c r="C426" s="2"/>
      <c r="D426" s="2"/>
      <c r="E426" s="2"/>
      <c r="F426" s="2"/>
      <c r="G426" s="2"/>
      <c r="H426" s="2"/>
      <c r="I426" s="2"/>
      <c r="J426" s="2"/>
      <c r="K426" s="2"/>
      <c r="L426" s="2"/>
      <c r="M426" s="2"/>
      <c r="N426" s="2"/>
      <c r="O426" s="2"/>
      <c r="P426" s="2"/>
      <c r="Q426" s="2"/>
      <c r="R426" s="2"/>
      <c r="S426" s="2"/>
      <c r="T426" s="2"/>
    </row>
    <row r="427" spans="1:20">
      <c r="B427" s="2"/>
      <c r="C427" s="2"/>
      <c r="D427" s="2"/>
      <c r="E427" s="2"/>
      <c r="F427" s="2"/>
      <c r="G427" s="2"/>
      <c r="H427" s="2"/>
      <c r="I427" s="2"/>
      <c r="J427" s="2"/>
      <c r="K427" s="2"/>
      <c r="L427" s="2"/>
      <c r="M427" s="2"/>
      <c r="N427" s="2"/>
      <c r="O427" s="2"/>
      <c r="P427" s="2"/>
      <c r="Q427" s="2"/>
      <c r="R427" s="2"/>
      <c r="S427" s="2"/>
      <c r="T427" s="2"/>
    </row>
    <row r="428" spans="1:20">
      <c r="B428" s="2"/>
      <c r="C428" s="2"/>
      <c r="D428" s="2"/>
      <c r="E428" s="2"/>
      <c r="F428" s="2"/>
      <c r="G428" s="2"/>
      <c r="H428" s="2"/>
      <c r="I428" s="2"/>
      <c r="J428" s="2"/>
      <c r="K428" s="2"/>
      <c r="L428" s="2"/>
      <c r="M428" s="2"/>
      <c r="N428" s="2"/>
      <c r="O428" s="2"/>
      <c r="P428" s="2"/>
      <c r="Q428" s="2"/>
      <c r="R428" s="2"/>
      <c r="S428" s="2"/>
      <c r="T428" s="2"/>
    </row>
    <row r="429" spans="1:20">
      <c r="B429" s="2"/>
      <c r="C429" s="2"/>
      <c r="D429" s="2"/>
      <c r="E429" s="2"/>
      <c r="F429" s="2"/>
      <c r="G429" s="2"/>
      <c r="H429" s="2"/>
      <c r="I429" s="2"/>
      <c r="J429" s="2"/>
      <c r="K429" s="2"/>
      <c r="L429" s="2"/>
      <c r="M429" s="2"/>
      <c r="N429" s="2"/>
      <c r="O429" s="2"/>
      <c r="P429" s="2"/>
      <c r="Q429" s="2"/>
      <c r="R429" s="2"/>
      <c r="S429" s="2"/>
      <c r="T429" s="2"/>
    </row>
    <row r="430" spans="1:20">
      <c r="B430" s="2"/>
      <c r="C430" s="2"/>
      <c r="D430" s="2"/>
      <c r="E430" s="2"/>
      <c r="F430" s="2"/>
      <c r="G430" s="2"/>
      <c r="H430" s="2"/>
      <c r="I430" s="2"/>
      <c r="J430" s="2"/>
      <c r="K430" s="2"/>
      <c r="L430" s="2"/>
      <c r="M430" s="2"/>
      <c r="N430" s="2"/>
      <c r="O430" s="2"/>
      <c r="P430" s="2"/>
      <c r="Q430" s="2"/>
      <c r="R430" s="2"/>
      <c r="S430" s="2"/>
      <c r="T430" s="2"/>
    </row>
    <row r="431" spans="1:20">
      <c r="B431" s="2"/>
      <c r="C431" s="2"/>
      <c r="D431" s="2"/>
      <c r="E431" s="2"/>
      <c r="F431" s="2"/>
      <c r="G431" s="2"/>
      <c r="H431" s="2"/>
      <c r="I431" s="2"/>
      <c r="J431" s="2"/>
      <c r="K431" s="2"/>
      <c r="L431" s="2"/>
      <c r="M431" s="2"/>
      <c r="N431" s="2"/>
      <c r="O431" s="2"/>
      <c r="P431" s="2"/>
      <c r="Q431" s="2"/>
      <c r="R431" s="2"/>
      <c r="S431" s="2"/>
      <c r="T431" s="2"/>
    </row>
    <row r="432" spans="1:20">
      <c r="B432" s="2"/>
      <c r="C432" s="2"/>
      <c r="D432" s="2"/>
      <c r="E432" s="2"/>
      <c r="F432" s="2"/>
      <c r="G432" s="2"/>
      <c r="H432" s="2"/>
      <c r="I432" s="2"/>
      <c r="J432" s="2"/>
      <c r="K432" s="2"/>
      <c r="L432" s="2"/>
      <c r="M432" s="2"/>
      <c r="N432" s="2"/>
      <c r="O432" s="2"/>
      <c r="P432" s="2"/>
      <c r="Q432" s="2"/>
      <c r="R432" s="2"/>
      <c r="S432" s="2"/>
      <c r="T432" s="2"/>
    </row>
  </sheetData>
  <sheetProtection algorithmName="SHA-512" hashValue="cDG0XUJZyP/WPBLFiPbbbDvC0KXe341I8+Ylu5mtEXBSaJ6dr4ADZc189TKzoTnz4lcBCW7kcgj4K/qipoWtRw==" saltValue="/rPaR1pIa/idqmVvjy0vYg==" spinCount="100000" sheet="1" objects="1" scenarios="1"/>
  <printOptions horizontalCentered="1" verticalCentered="1"/>
  <pageMargins left="0.7" right="0.7" top="0.75" bottom="0.75" header="0.3" footer="0.3"/>
  <pageSetup scale="97" orientation="portrait" r:id="rId1"/>
  <headerFooter>
    <oddFooter>&amp;L&amp;D  &amp;T&amp;CCopyright CFO.University 2018&amp;R&amp;P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B304"/>
  <sheetViews>
    <sheetView workbookViewId="0"/>
  </sheetViews>
  <sheetFormatPr baseColWidth="10" defaultColWidth="8.83203125" defaultRowHeight="13"/>
  <cols>
    <col min="1" max="1" width="35.6640625" customWidth="1"/>
    <col min="2" max="2" width="2.6640625" customWidth="1"/>
    <col min="3" max="3" width="87.33203125" customWidth="1"/>
    <col min="4" max="4" width="2.1640625" customWidth="1"/>
    <col min="5" max="12" width="8.6640625" customWidth="1"/>
  </cols>
  <sheetData>
    <row r="1" spans="1:210">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210" ht="14"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row>
    <row r="3" spans="1:210">
      <c r="A3" s="2"/>
      <c r="B3" s="4"/>
      <c r="C3" s="5"/>
      <c r="D3" s="6"/>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row>
    <row r="4" spans="1:210" ht="36">
      <c r="A4" s="2"/>
      <c r="B4" s="7"/>
      <c r="C4" s="36" t="s">
        <v>157</v>
      </c>
      <c r="D4" s="9"/>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row>
    <row r="5" spans="1:210" ht="12.75" customHeight="1">
      <c r="A5" s="2"/>
      <c r="B5" s="7"/>
      <c r="C5" s="10"/>
      <c r="D5" s="9"/>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row>
    <row r="6" spans="1:210" ht="24" customHeight="1">
      <c r="A6" s="2"/>
      <c r="B6" s="7"/>
      <c r="C6" s="310" t="s">
        <v>177</v>
      </c>
      <c r="D6" s="9"/>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row>
    <row r="7" spans="1:210" ht="16">
      <c r="A7" s="2"/>
      <c r="B7" s="7"/>
      <c r="C7" s="37" t="s">
        <v>176</v>
      </c>
      <c r="D7" s="9"/>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row>
    <row r="8" spans="1:210" ht="17" thickBot="1">
      <c r="A8" s="2"/>
      <c r="B8" s="229"/>
      <c r="C8" s="230"/>
      <c r="D8" s="231"/>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row>
    <row r="9" spans="1:210" ht="24.75" customHeight="1">
      <c r="A9" s="2"/>
      <c r="B9" s="13"/>
      <c r="C9" s="38" t="s">
        <v>171</v>
      </c>
      <c r="D9" s="14"/>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row>
    <row r="10" spans="1:210" ht="31.5" customHeight="1">
      <c r="A10" s="2"/>
      <c r="B10" s="13"/>
      <c r="C10" s="39" t="s">
        <v>98</v>
      </c>
      <c r="D10" s="14"/>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row>
    <row r="11" spans="1:210" ht="64">
      <c r="A11" s="2"/>
      <c r="B11" s="13"/>
      <c r="C11" s="39" t="s">
        <v>88</v>
      </c>
      <c r="D11" s="14"/>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row>
    <row r="12" spans="1:210" ht="32">
      <c r="A12" s="2"/>
      <c r="B12" s="13"/>
      <c r="C12" s="39" t="s">
        <v>152</v>
      </c>
      <c r="D12" s="14"/>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row>
    <row r="13" spans="1:210" ht="81" customHeight="1">
      <c r="A13" s="2"/>
      <c r="B13" s="13"/>
      <c r="C13" s="39" t="s">
        <v>151</v>
      </c>
      <c r="D13" s="14"/>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row>
    <row r="14" spans="1:210" ht="32">
      <c r="A14" s="2"/>
      <c r="B14" s="13"/>
      <c r="C14" s="39" t="s">
        <v>149</v>
      </c>
      <c r="D14" s="14"/>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row>
    <row r="15" spans="1:210" ht="16">
      <c r="A15" s="2"/>
      <c r="B15" s="13"/>
      <c r="C15" s="15"/>
      <c r="D15" s="14"/>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row>
    <row r="16" spans="1:210" ht="16">
      <c r="A16" s="2"/>
      <c r="B16" s="13"/>
      <c r="C16" s="38" t="s">
        <v>173</v>
      </c>
      <c r="D16" s="14"/>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row>
    <row r="17" spans="1:210" ht="32">
      <c r="A17" s="2"/>
      <c r="B17" s="13"/>
      <c r="C17" s="39" t="s">
        <v>153</v>
      </c>
      <c r="D17" s="14"/>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row>
    <row r="18" spans="1:210" ht="17.25" customHeight="1">
      <c r="A18" s="2"/>
      <c r="B18" s="13"/>
      <c r="C18" s="232" t="s">
        <v>61</v>
      </c>
      <c r="D18" s="14"/>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row>
    <row r="19" spans="1:210" ht="31.5" customHeight="1">
      <c r="A19" s="2"/>
      <c r="B19" s="13"/>
      <c r="C19" s="39" t="s">
        <v>154</v>
      </c>
      <c r="D19" s="14"/>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row>
    <row r="20" spans="1:210" ht="48">
      <c r="A20" s="2"/>
      <c r="B20" s="13"/>
      <c r="C20" s="39" t="s">
        <v>155</v>
      </c>
      <c r="D20" s="14"/>
      <c r="E20" s="2"/>
      <c r="F20" s="2" t="s">
        <v>89</v>
      </c>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row>
    <row r="21" spans="1:210" ht="16">
      <c r="A21" s="2"/>
      <c r="B21" s="13"/>
      <c r="C21" s="39" t="s">
        <v>156</v>
      </c>
      <c r="D21" s="14"/>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row>
    <row r="22" spans="1:210" ht="32">
      <c r="A22" s="2"/>
      <c r="B22" s="13"/>
      <c r="C22" s="39" t="s">
        <v>144</v>
      </c>
      <c r="D22" s="14"/>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row>
    <row r="23" spans="1:210" ht="16">
      <c r="A23" s="2"/>
      <c r="B23" s="13"/>
      <c r="C23" s="15" t="s">
        <v>10</v>
      </c>
      <c r="D23" s="14"/>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row>
    <row r="24" spans="1:210" ht="17" thickBot="1">
      <c r="A24" s="2"/>
      <c r="B24" s="19"/>
      <c r="C24" s="227" t="s">
        <v>10</v>
      </c>
      <c r="D24" s="21"/>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row>
    <row r="25" spans="1:210">
      <c r="A25" s="2"/>
      <c r="B25" s="4"/>
      <c r="C25" s="5"/>
      <c r="D25" s="6"/>
      <c r="E25" s="3"/>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row>
    <row r="26" spans="1:210" ht="18">
      <c r="A26" s="2"/>
      <c r="B26" s="7"/>
      <c r="C26" s="8" t="s">
        <v>59</v>
      </c>
      <c r="D26" s="9"/>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row>
    <row r="27" spans="1:210" ht="16">
      <c r="A27" s="2"/>
      <c r="B27" s="7"/>
      <c r="C27" s="37" t="s">
        <v>99</v>
      </c>
      <c r="D27" s="9"/>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row>
    <row r="28" spans="1:210" ht="17" thickBot="1">
      <c r="A28" s="2"/>
      <c r="B28" s="229"/>
      <c r="C28" s="230" t="s">
        <v>10</v>
      </c>
      <c r="D28" s="231"/>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row>
    <row r="29" spans="1:210">
      <c r="A29" s="2"/>
      <c r="B29" s="13"/>
      <c r="C29" s="80"/>
      <c r="D29" s="14"/>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row>
    <row r="30" spans="1:210" ht="16">
      <c r="A30" s="2"/>
      <c r="B30" s="13"/>
      <c r="C30" s="40" t="s">
        <v>62</v>
      </c>
      <c r="D30" s="18"/>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row>
    <row r="31" spans="1:210" ht="16">
      <c r="A31" s="2"/>
      <c r="B31" s="13"/>
      <c r="C31" s="39" t="s">
        <v>63</v>
      </c>
      <c r="D31" s="18"/>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row>
    <row r="32" spans="1:210" ht="32">
      <c r="A32" s="2"/>
      <c r="B32" s="13"/>
      <c r="C32" s="39" t="s">
        <v>64</v>
      </c>
      <c r="D32" s="14"/>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row>
    <row r="33" spans="1:210" ht="48">
      <c r="A33" s="2"/>
      <c r="B33" s="13"/>
      <c r="C33" s="39" t="s">
        <v>65</v>
      </c>
      <c r="D33" s="14"/>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row>
    <row r="34" spans="1:210" ht="16">
      <c r="A34" s="2"/>
      <c r="B34" s="13"/>
      <c r="C34" s="15" t="s">
        <v>10</v>
      </c>
      <c r="D34" s="14"/>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row>
    <row r="35" spans="1:210" ht="16">
      <c r="A35" s="2"/>
      <c r="B35" s="13"/>
      <c r="C35" s="40" t="s">
        <v>66</v>
      </c>
      <c r="D35" s="14"/>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row>
    <row r="36" spans="1:210" ht="32">
      <c r="A36" s="2"/>
      <c r="B36" s="13"/>
      <c r="C36" s="39" t="s">
        <v>184</v>
      </c>
      <c r="D36" s="14"/>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row>
    <row r="37" spans="1:210">
      <c r="A37" s="2"/>
      <c r="B37" s="13"/>
      <c r="C37" s="80"/>
      <c r="D37" s="14"/>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row>
    <row r="38" spans="1:210" ht="16">
      <c r="A38" s="2"/>
      <c r="B38" s="13"/>
      <c r="C38" s="38" t="s">
        <v>172</v>
      </c>
      <c r="D38" s="14"/>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row>
    <row r="39" spans="1:210" ht="48">
      <c r="A39" s="2"/>
      <c r="B39" s="13"/>
      <c r="C39" s="15" t="s">
        <v>142</v>
      </c>
      <c r="D39" s="14"/>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row>
    <row r="40" spans="1:210">
      <c r="A40" s="2"/>
      <c r="B40" s="13"/>
      <c r="C40" s="80"/>
      <c r="D40" s="14"/>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row>
    <row r="41" spans="1:210" ht="32">
      <c r="A41" s="2"/>
      <c r="B41" s="13"/>
      <c r="C41" s="15" t="s">
        <v>140</v>
      </c>
      <c r="D41" s="14"/>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row>
    <row r="42" spans="1:210">
      <c r="A42" s="2"/>
      <c r="B42" s="13"/>
      <c r="C42" s="80"/>
      <c r="D42" s="14"/>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row>
    <row r="43" spans="1:210" ht="32">
      <c r="A43" s="2"/>
      <c r="B43" s="13"/>
      <c r="C43" s="15" t="s">
        <v>141</v>
      </c>
      <c r="D43" s="14"/>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row>
    <row r="44" spans="1:210" ht="16">
      <c r="A44" s="2"/>
      <c r="B44" s="13"/>
      <c r="C44" s="15" t="s">
        <v>10</v>
      </c>
      <c r="D44" s="14"/>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row>
    <row r="45" spans="1:210" ht="16">
      <c r="A45" s="2"/>
      <c r="B45" s="13"/>
      <c r="C45" s="15" t="s">
        <v>139</v>
      </c>
      <c r="D45" s="14"/>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row>
    <row r="46" spans="1:210" ht="16">
      <c r="A46" s="2"/>
      <c r="B46" s="13"/>
      <c r="C46" s="15" t="s">
        <v>10</v>
      </c>
      <c r="D46" s="14"/>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row>
    <row r="47" spans="1:210" ht="16">
      <c r="A47" s="2"/>
      <c r="B47" s="13"/>
      <c r="C47" s="15" t="s">
        <v>10</v>
      </c>
      <c r="D47" s="14"/>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row>
    <row r="48" spans="1:210" ht="16">
      <c r="A48" s="2"/>
      <c r="B48" s="13"/>
      <c r="C48" s="15"/>
      <c r="D48" s="14"/>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row>
    <row r="49" spans="1:210" ht="32">
      <c r="A49" s="2"/>
      <c r="B49" s="13"/>
      <c r="C49" s="15" t="s">
        <v>145</v>
      </c>
      <c r="D49" s="14"/>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row>
    <row r="50" spans="1:210" ht="16">
      <c r="A50" s="2"/>
      <c r="B50" s="13"/>
      <c r="C50" s="15"/>
      <c r="D50" s="14"/>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row>
    <row r="51" spans="1:210" ht="16">
      <c r="A51" s="2"/>
      <c r="B51" s="13"/>
      <c r="C51" s="15"/>
      <c r="D51" s="14"/>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row>
    <row r="52" spans="1:210" ht="16">
      <c r="A52" s="2"/>
      <c r="B52" s="13"/>
      <c r="C52" s="15" t="s">
        <v>10</v>
      </c>
      <c r="D52" s="14"/>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row>
    <row r="53" spans="1:210" ht="16">
      <c r="A53" s="2"/>
      <c r="B53" s="13"/>
      <c r="C53" s="15" t="s">
        <v>10</v>
      </c>
      <c r="D53" s="14"/>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row>
    <row r="54" spans="1:210" ht="16">
      <c r="A54" s="2"/>
      <c r="B54" s="13"/>
      <c r="C54" s="15" t="s">
        <v>10</v>
      </c>
      <c r="D54" s="18"/>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row>
    <row r="55" spans="1:210" ht="16">
      <c r="A55" s="2"/>
      <c r="B55" s="13"/>
      <c r="C55" s="15" t="s">
        <v>10</v>
      </c>
      <c r="D55" s="18"/>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row>
    <row r="56" spans="1:210" ht="16">
      <c r="A56" s="2"/>
      <c r="B56" s="13"/>
      <c r="C56" s="15" t="s">
        <v>10</v>
      </c>
      <c r="D56" s="18"/>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row>
    <row r="57" spans="1:210" ht="14" thickBot="1">
      <c r="A57" s="2"/>
      <c r="B57" s="19"/>
      <c r="C57" s="20"/>
      <c r="D57" s="21"/>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row>
    <row r="58" spans="1:21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row>
    <row r="59" spans="1:21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row>
    <row r="60" spans="1:21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row>
    <row r="61" spans="1:21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row>
    <row r="62" spans="1:21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row>
    <row r="63" spans="1:21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row>
    <row r="64" spans="1:21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row>
    <row r="65" spans="1:21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row>
    <row r="66" spans="1:21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row>
    <row r="67" spans="1:21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row>
    <row r="68" spans="1:21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row>
    <row r="69" spans="1:21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row>
    <row r="70" spans="1:21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row>
    <row r="71" spans="1:21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row>
    <row r="72" spans="1:21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row>
    <row r="73" spans="1:21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row>
    <row r="74" spans="1:21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row>
    <row r="75" spans="1:21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row>
    <row r="76" spans="1:21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row>
    <row r="77" spans="1:21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row>
    <row r="78" spans="1:21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row>
    <row r="79" spans="1:21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row>
    <row r="80" spans="1:21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row>
    <row r="81" spans="1:21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row>
    <row r="82" spans="1:21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row>
    <row r="83" spans="1:21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row>
    <row r="84" spans="1:21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row>
    <row r="85" spans="1:21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row>
    <row r="86" spans="1:21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row>
    <row r="87" spans="1:21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row>
    <row r="88" spans="1:21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row>
    <row r="89" spans="1:21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row>
    <row r="90" spans="1:21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row>
    <row r="91" spans="1:21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row>
    <row r="92" spans="1:21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row>
    <row r="93" spans="1:21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row>
    <row r="94" spans="1:21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row>
    <row r="95" spans="1:21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row>
    <row r="96" spans="1:21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row>
    <row r="97" spans="1:21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row>
    <row r="98" spans="1:21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row>
    <row r="99" spans="1:21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row>
    <row r="100" spans="1:21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row>
    <row r="101" spans="1:21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row>
    <row r="102" spans="1:21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row>
    <row r="103" spans="1:21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row>
    <row r="104" spans="1:21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row>
    <row r="105" spans="1:21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row>
    <row r="106" spans="1:21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row>
    <row r="107" spans="1:21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row>
    <row r="108" spans="1:21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row>
    <row r="109" spans="1:21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row>
    <row r="110" spans="1:2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row>
    <row r="111" spans="1:21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row>
    <row r="112" spans="1:21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row>
    <row r="113" spans="1:21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row>
    <row r="114" spans="1:21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row>
    <row r="115" spans="1:21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row>
    <row r="116" spans="1:21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row>
    <row r="117" spans="1:21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row>
    <row r="118" spans="1:210">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row>
    <row r="119" spans="1:210">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row>
    <row r="120" spans="1:21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row>
    <row r="121" spans="1:210">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row>
    <row r="122" spans="1:210">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row>
    <row r="123" spans="1:210">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row>
    <row r="124" spans="1:210">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row>
    <row r="125" spans="1:210">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row>
    <row r="126" spans="1:210">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row>
    <row r="127" spans="1:210">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row>
    <row r="128" spans="1:210">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row>
    <row r="129" spans="1:210">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row>
    <row r="130" spans="1:21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row>
    <row r="131" spans="1:210">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row>
    <row r="132" spans="1:210">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row>
    <row r="133" spans="1:210">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row>
    <row r="134" spans="1:210">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row>
    <row r="135" spans="1:210">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row>
    <row r="136" spans="1:210">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row>
    <row r="137" spans="1:210">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row>
    <row r="138" spans="1:210">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row>
    <row r="139" spans="1:210">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row>
    <row r="140" spans="1:21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row>
    <row r="141" spans="1:210">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row>
    <row r="142" spans="1:210">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row>
    <row r="143" spans="1:210">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row>
    <row r="144" spans="1:210">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row>
    <row r="145" spans="1:210">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row>
    <row r="146" spans="1:210">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row>
    <row r="147" spans="1:210">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row>
    <row r="148" spans="1:210">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row>
    <row r="149" spans="1:210">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row>
    <row r="150" spans="1:21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row>
    <row r="151" spans="1:210">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row>
    <row r="152" spans="1:210">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row>
    <row r="153" spans="1:210">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row>
    <row r="154" spans="1:210">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row>
    <row r="155" spans="1:210">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row>
    <row r="156" spans="1:210">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row>
    <row r="157" spans="1:210">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row>
    <row r="158" spans="1:210">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row>
    <row r="159" spans="1:210">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row>
    <row r="160" spans="1:21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row>
    <row r="161" spans="1:210">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row>
    <row r="162" spans="1:210">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row>
    <row r="163" spans="1:210">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row>
    <row r="164" spans="1:210">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row>
    <row r="165" spans="1:210">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row>
    <row r="166" spans="1:210">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row>
    <row r="167" spans="1:210">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row>
    <row r="168" spans="1:210">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row>
    <row r="169" spans="1:210">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row>
    <row r="170" spans="1:21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row>
    <row r="171" spans="1:210">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row>
    <row r="172" spans="1:210">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row>
    <row r="173" spans="1:210">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row>
    <row r="174" spans="1:210">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row>
    <row r="175" spans="1:210">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row>
    <row r="176" spans="1:210">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row>
    <row r="177" spans="1:210">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row>
    <row r="178" spans="1:210">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row>
    <row r="179" spans="1:210">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row>
    <row r="180" spans="1:21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row>
    <row r="181" spans="1:210">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row>
    <row r="182" spans="1:210">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row>
    <row r="183" spans="1:210">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row>
    <row r="184" spans="1:210">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row>
    <row r="185" spans="1:210">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row>
    <row r="186" spans="1:210">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row>
    <row r="187" spans="1:210">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row>
    <row r="188" spans="1:210">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row>
    <row r="189" spans="1:210">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row>
    <row r="190" spans="1:21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row>
    <row r="191" spans="1:210">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row>
    <row r="192" spans="1:210">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row>
    <row r="193" spans="1:210">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row>
    <row r="194" spans="1:210">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row>
    <row r="195" spans="1:210">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row>
    <row r="196" spans="1:210">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row>
    <row r="197" spans="1:210">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row>
    <row r="198" spans="1:210">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row>
    <row r="199" spans="1:210">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row>
    <row r="200" spans="1:21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row>
    <row r="201" spans="1:210">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row>
    <row r="202" spans="1:210">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row>
    <row r="203" spans="1:210">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row>
    <row r="204" spans="1:210">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row>
    <row r="205" spans="1:210">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row>
    <row r="206" spans="1:210">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row>
    <row r="207" spans="1:210">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row>
    <row r="208" spans="1:210">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row>
    <row r="209" spans="1:210">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row>
    <row r="210" spans="1: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row>
    <row r="211" spans="1:210">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row>
    <row r="212" spans="1:210">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row>
    <row r="213" spans="1:210">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row>
    <row r="214" spans="1:210">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row>
    <row r="215" spans="1:210">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row>
    <row r="216" spans="1:210">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row>
    <row r="217" spans="1:210">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row>
    <row r="218" spans="1:210">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row>
    <row r="219" spans="1:210">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row>
    <row r="220" spans="1:21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row>
    <row r="221" spans="1:210">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row>
    <row r="222" spans="1:210">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row>
    <row r="223" spans="1:210">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row>
    <row r="224" spans="1:210">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row>
    <row r="225" spans="1:210">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row>
    <row r="226" spans="1:210">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row>
    <row r="227" spans="1:210">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row>
    <row r="228" spans="1:210">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row>
    <row r="229" spans="1:210">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row>
    <row r="230" spans="1:21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row>
    <row r="231" spans="1:210">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row>
    <row r="232" spans="1:210">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row>
    <row r="233" spans="1:210">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row>
    <row r="234" spans="1:210">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row>
    <row r="235" spans="1:210">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row>
    <row r="236" spans="1:210">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row>
    <row r="237" spans="1:210">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row>
    <row r="238" spans="1:210">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row>
    <row r="239" spans="1:210">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row>
    <row r="240" spans="1:210">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row>
    <row r="241" spans="2:210">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row>
    <row r="242" spans="2:210">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row>
    <row r="243" spans="2:210">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row>
    <row r="244" spans="2:210">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row>
    <row r="245" spans="2:210">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row>
    <row r="246" spans="2:210">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row>
    <row r="247" spans="2:210">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row>
    <row r="248" spans="2:210">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row>
    <row r="249" spans="2:210">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row>
    <row r="250" spans="2:210">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row>
    <row r="251" spans="2:210">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row>
    <row r="252" spans="2:210">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row>
    <row r="253" spans="2:210">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row>
    <row r="254" spans="2:210">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row>
    <row r="255" spans="2:210">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row>
    <row r="256" spans="2:210">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row>
    <row r="257" spans="2:210">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row>
    <row r="258" spans="2:210">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row>
    <row r="259" spans="2:210">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row>
    <row r="260" spans="2:210">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row>
    <row r="261" spans="2:210">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row>
    <row r="262" spans="2:210">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row>
    <row r="263" spans="2:210">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row>
    <row r="264" spans="2:210">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row>
    <row r="265" spans="2:210">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row>
    <row r="266" spans="2:210">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row>
    <row r="267" spans="2:210">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row>
    <row r="268" spans="2:210">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row>
    <row r="269" spans="2:210">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row>
    <row r="270" spans="2:210">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row>
    <row r="271" spans="2:210">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row>
    <row r="272" spans="2:210">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row>
    <row r="273" spans="2:210">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row>
    <row r="274" spans="2:210">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row>
    <row r="275" spans="2:210">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row>
    <row r="276" spans="2:210">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row>
    <row r="277" spans="2:210">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row>
    <row r="278" spans="2:210">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row>
    <row r="279" spans="2:210">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row>
    <row r="280" spans="2:210">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row>
    <row r="281" spans="2:210">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row>
    <row r="282" spans="2:210">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row>
    <row r="283" spans="2:210">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row>
    <row r="284" spans="2:210">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row>
    <row r="285" spans="2:210">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row>
    <row r="286" spans="2:210">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row>
    <row r="287" spans="2:210">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row>
    <row r="288" spans="2:210">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row>
    <row r="289" spans="2:210">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row>
    <row r="290" spans="2:210">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row>
    <row r="291" spans="2:210">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row>
    <row r="292" spans="2:210">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row>
    <row r="293" spans="2:210">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row>
    <row r="294" spans="2:210">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row>
    <row r="295" spans="2:210">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row>
    <row r="296" spans="2:210">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row>
    <row r="297" spans="2:210">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row>
    <row r="298" spans="2:210">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row>
    <row r="299" spans="2:210">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row>
    <row r="300" spans="2:210">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row>
    <row r="301" spans="2:210">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row>
    <row r="302" spans="2:210">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row>
    <row r="303" spans="2:210">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row>
    <row r="304" spans="2:210">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row>
  </sheetData>
  <sheetProtection algorithmName="SHA-512" hashValue="JYhCXwGXbHB9KDFM0dXkoqsnvsGp2x+QoVViY7MerWjFNKM0/LckWdxNyj/ck+gJdYXSwXUcVniHuLTgDTx+Rg==" saltValue="HmfeIfxecM+W0mhBVzlUhA==" spinCount="100000" sheet="1" objects="1" scenarios="1"/>
  <phoneticPr fontId="5" type="noConversion"/>
  <printOptions horizontalCentered="1"/>
  <pageMargins left="0.75" right="0.75" top="1" bottom="1" header="0.5" footer="0.5"/>
  <pageSetup scale="97" fitToHeight="0" orientation="portrait" horizontalDpi="1200" verticalDpi="1200" r:id="rId1"/>
  <headerFooter alignWithMargins="0">
    <oddFooter>&amp;L &amp;D &amp;T&amp;CCopyright CFO.University 2018&amp;R&amp;P of &amp;N</oddFooter>
  </headerFooter>
  <rowBreaks count="1" manualBreakCount="1">
    <brk id="24" min="1"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183"/>
  <sheetViews>
    <sheetView topLeftCell="A39" workbookViewId="0">
      <selection activeCell="J50" sqref="J50"/>
    </sheetView>
  </sheetViews>
  <sheetFormatPr baseColWidth="10" defaultColWidth="8.83203125" defaultRowHeight="13"/>
  <cols>
    <col min="1" max="1" width="16.1640625" customWidth="1"/>
    <col min="2" max="2" width="11.33203125" customWidth="1"/>
    <col min="3" max="3" width="11" customWidth="1"/>
    <col min="4" max="4" width="12.5" customWidth="1"/>
    <col min="5" max="5" width="10.5" customWidth="1"/>
    <col min="6" max="8" width="9.6640625" customWidth="1"/>
    <col min="9" max="9" width="10.1640625" customWidth="1"/>
    <col min="10" max="10" width="9.6640625" customWidth="1"/>
    <col min="11" max="11" width="11" customWidth="1"/>
    <col min="12" max="12" width="13.1640625" customWidth="1"/>
    <col min="13" max="13" width="26" hidden="1" customWidth="1"/>
    <col min="14" max="14" width="8.6640625" hidden="1" customWidth="1"/>
    <col min="15" max="15" width="10.1640625" hidden="1" customWidth="1"/>
    <col min="16" max="18" width="8.6640625" hidden="1" customWidth="1"/>
    <col min="19" max="22" width="9.1640625" hidden="1" customWidth="1"/>
    <col min="23" max="23" width="0" hidden="1" customWidth="1"/>
  </cols>
  <sheetData>
    <row r="1" spans="1:62" ht="12" customHeight="1"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row>
    <row r="2" spans="1:62" ht="16.5" customHeight="1">
      <c r="A2" s="2"/>
      <c r="B2" s="145"/>
      <c r="C2" s="146"/>
      <c r="D2" s="166" t="str">
        <f>IF([1]Mainmenu!D52="YES","AMENDMENT",IF([1]Mainmenu!D55="YES","REPLACEMENT for Commitment # --------",IF([1]Mainmenu!D59="YES","WORST CASE SCENARIO","")))</f>
        <v/>
      </c>
      <c r="E2" s="166"/>
      <c r="F2" s="146"/>
      <c r="G2" s="146"/>
      <c r="H2" s="146"/>
      <c r="I2" s="146"/>
      <c r="J2" s="146"/>
      <c r="K2" s="147" t="s">
        <v>48</v>
      </c>
      <c r="L2" s="293"/>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row>
    <row r="3" spans="1:62" ht="20">
      <c r="A3" s="22"/>
      <c r="B3" s="152"/>
      <c r="C3" s="167" t="s">
        <v>118</v>
      </c>
      <c r="D3" s="149"/>
      <c r="E3" s="149"/>
      <c r="F3" s="149"/>
      <c r="G3" s="149"/>
      <c r="H3" s="149"/>
      <c r="I3" s="158" t="s">
        <v>15</v>
      </c>
      <c r="J3" s="241">
        <v>1</v>
      </c>
      <c r="K3" s="150"/>
      <c r="L3" s="294"/>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row>
    <row r="4" spans="1:62" ht="6" customHeight="1">
      <c r="A4" s="22"/>
      <c r="B4" s="168"/>
      <c r="C4" s="149"/>
      <c r="D4" s="149"/>
      <c r="E4" s="149"/>
      <c r="F4" s="149"/>
      <c r="G4" s="149"/>
      <c r="H4" s="149"/>
      <c r="I4" s="156"/>
      <c r="J4" s="156"/>
      <c r="K4" s="150"/>
      <c r="L4" s="294"/>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row>
    <row r="5" spans="1:62" ht="14">
      <c r="A5" s="22"/>
      <c r="B5" s="152"/>
      <c r="C5" s="151" t="s">
        <v>81</v>
      </c>
      <c r="D5" s="399" t="s">
        <v>159</v>
      </c>
      <c r="E5" s="399"/>
      <c r="F5" s="399"/>
      <c r="G5" s="399"/>
      <c r="H5" s="149"/>
      <c r="I5" s="158" t="s">
        <v>18</v>
      </c>
      <c r="J5" s="237">
        <f>+D40</f>
        <v>0</v>
      </c>
      <c r="K5" s="305" t="s">
        <v>60</v>
      </c>
      <c r="L5" s="295"/>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row>
    <row r="6" spans="1:62" ht="4.5" customHeight="1">
      <c r="A6" s="22"/>
      <c r="B6" s="152"/>
      <c r="C6" s="169" t="s">
        <v>10</v>
      </c>
      <c r="D6" s="149" t="s">
        <v>10</v>
      </c>
      <c r="E6" s="149"/>
      <c r="F6" s="149"/>
      <c r="G6" s="149"/>
      <c r="H6" s="149"/>
      <c r="I6" s="156"/>
      <c r="J6" s="156"/>
      <c r="K6" s="150"/>
      <c r="L6" s="294"/>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row>
    <row r="7" spans="1:62" ht="16.5" customHeight="1">
      <c r="A7" s="22"/>
      <c r="B7" s="152"/>
      <c r="C7" s="151" t="s">
        <v>11</v>
      </c>
      <c r="D7" s="400" t="s">
        <v>160</v>
      </c>
      <c r="E7" s="400"/>
      <c r="F7" s="400"/>
      <c r="G7" s="400"/>
      <c r="H7" s="149"/>
      <c r="I7" s="156" t="s">
        <v>19</v>
      </c>
      <c r="J7" s="242" t="s">
        <v>163</v>
      </c>
      <c r="K7" s="150"/>
      <c r="L7" s="294"/>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row>
    <row r="8" spans="1:62">
      <c r="A8" s="22"/>
      <c r="B8" s="170"/>
      <c r="C8" s="171"/>
      <c r="D8" s="149"/>
      <c r="E8" s="149"/>
      <c r="F8" s="149"/>
      <c r="G8" s="149"/>
      <c r="H8" s="149"/>
      <c r="I8" s="156"/>
      <c r="J8" s="156"/>
      <c r="K8" s="150"/>
      <c r="L8" s="294"/>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row>
    <row r="9" spans="1:62" ht="12" customHeight="1" thickBot="1">
      <c r="A9" s="22"/>
      <c r="B9" s="172" t="s">
        <v>10</v>
      </c>
      <c r="C9" s="405" t="s">
        <v>20</v>
      </c>
      <c r="D9" s="405"/>
      <c r="E9" s="405"/>
      <c r="F9" s="405"/>
      <c r="G9" s="405"/>
      <c r="H9" s="405"/>
      <c r="I9" s="405"/>
      <c r="J9" s="405"/>
      <c r="K9" s="153"/>
      <c r="L9" s="294"/>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row>
    <row r="10" spans="1:62" ht="15" thickBot="1">
      <c r="A10" s="22"/>
      <c r="B10" s="44" t="s">
        <v>14</v>
      </c>
      <c r="C10" s="45"/>
      <c r="D10" s="45"/>
      <c r="E10" s="45"/>
      <c r="F10" s="45"/>
      <c r="G10" s="45"/>
      <c r="H10" s="45"/>
      <c r="I10" s="46"/>
      <c r="J10" s="46"/>
      <c r="K10" s="47"/>
      <c r="L10" s="2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row>
    <row r="11" spans="1:62">
      <c r="A11" s="22"/>
      <c r="B11" s="410" t="s">
        <v>161</v>
      </c>
      <c r="C11" s="411"/>
      <c r="D11" s="411"/>
      <c r="E11" s="411"/>
      <c r="F11" s="411"/>
      <c r="G11" s="411"/>
      <c r="H11" s="411"/>
      <c r="I11" s="411"/>
      <c r="J11" s="411"/>
      <c r="K11" s="412"/>
      <c r="L11" s="296"/>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row>
    <row r="12" spans="1:62">
      <c r="A12" s="22"/>
      <c r="B12" s="413"/>
      <c r="C12" s="414"/>
      <c r="D12" s="414"/>
      <c r="E12" s="414"/>
      <c r="F12" s="414"/>
      <c r="G12" s="414"/>
      <c r="H12" s="414"/>
      <c r="I12" s="414"/>
      <c r="J12" s="414"/>
      <c r="K12" s="415"/>
      <c r="L12" s="296"/>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row>
    <row r="13" spans="1:62">
      <c r="A13" s="22"/>
      <c r="B13" s="413"/>
      <c r="C13" s="414"/>
      <c r="D13" s="414"/>
      <c r="E13" s="414"/>
      <c r="F13" s="414"/>
      <c r="G13" s="414"/>
      <c r="H13" s="414"/>
      <c r="I13" s="414"/>
      <c r="J13" s="414"/>
      <c r="K13" s="415"/>
      <c r="L13" s="296"/>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row>
    <row r="14" spans="1:62">
      <c r="A14" s="22"/>
      <c r="B14" s="413"/>
      <c r="C14" s="414"/>
      <c r="D14" s="414"/>
      <c r="E14" s="414"/>
      <c r="F14" s="414"/>
      <c r="G14" s="414"/>
      <c r="H14" s="414"/>
      <c r="I14" s="414"/>
      <c r="J14" s="414"/>
      <c r="K14" s="415"/>
      <c r="L14" s="296"/>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row>
    <row r="15" spans="1:62">
      <c r="A15" s="22"/>
      <c r="B15" s="416"/>
      <c r="C15" s="417"/>
      <c r="D15" s="417"/>
      <c r="E15" s="417"/>
      <c r="F15" s="417"/>
      <c r="G15" s="417"/>
      <c r="H15" s="417"/>
      <c r="I15" s="417"/>
      <c r="J15" s="417"/>
      <c r="K15" s="415"/>
      <c r="L15" s="296"/>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row>
    <row r="16" spans="1:62" ht="14" thickBot="1">
      <c r="A16" s="22"/>
      <c r="B16" s="418"/>
      <c r="C16" s="419"/>
      <c r="D16" s="419"/>
      <c r="E16" s="419"/>
      <c r="F16" s="419"/>
      <c r="G16" s="419"/>
      <c r="H16" s="419"/>
      <c r="I16" s="419"/>
      <c r="J16" s="419"/>
      <c r="K16" s="420"/>
      <c r="L16" s="296"/>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row>
    <row r="17" spans="1:62" ht="15" thickBot="1">
      <c r="A17" s="22"/>
      <c r="B17" s="44" t="s">
        <v>67</v>
      </c>
      <c r="C17" s="45"/>
      <c r="D17" s="45"/>
      <c r="E17" s="45"/>
      <c r="F17" s="45"/>
      <c r="G17" s="45"/>
      <c r="H17" s="45"/>
      <c r="I17" s="45"/>
      <c r="J17" s="45"/>
      <c r="K17" s="47"/>
      <c r="L17" s="2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row>
    <row r="18" spans="1:62">
      <c r="A18" s="22"/>
      <c r="B18" s="410" t="s">
        <v>162</v>
      </c>
      <c r="C18" s="421"/>
      <c r="D18" s="421"/>
      <c r="E18" s="421"/>
      <c r="F18" s="421"/>
      <c r="G18" s="421"/>
      <c r="H18" s="421"/>
      <c r="I18" s="421"/>
      <c r="J18" s="421"/>
      <c r="K18" s="422"/>
      <c r="L18" s="297"/>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row>
    <row r="19" spans="1:62">
      <c r="A19" s="22"/>
      <c r="B19" s="423"/>
      <c r="C19" s="424"/>
      <c r="D19" s="424"/>
      <c r="E19" s="424"/>
      <c r="F19" s="424"/>
      <c r="G19" s="424"/>
      <c r="H19" s="424"/>
      <c r="I19" s="424"/>
      <c r="J19" s="424"/>
      <c r="K19" s="425"/>
      <c r="L19" s="297"/>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row>
    <row r="20" spans="1:62">
      <c r="A20" s="22"/>
      <c r="B20" s="423"/>
      <c r="C20" s="424"/>
      <c r="D20" s="424"/>
      <c r="E20" s="424"/>
      <c r="F20" s="424"/>
      <c r="G20" s="424"/>
      <c r="H20" s="424"/>
      <c r="I20" s="424"/>
      <c r="J20" s="424"/>
      <c r="K20" s="425"/>
      <c r="L20" s="297"/>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row>
    <row r="21" spans="1:62">
      <c r="A21" s="22"/>
      <c r="B21" s="423"/>
      <c r="C21" s="424"/>
      <c r="D21" s="424"/>
      <c r="E21" s="424"/>
      <c r="F21" s="424"/>
      <c r="G21" s="424"/>
      <c r="H21" s="424"/>
      <c r="I21" s="424"/>
      <c r="J21" s="424"/>
      <c r="K21" s="425"/>
      <c r="L21" s="297"/>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row>
    <row r="22" spans="1:62">
      <c r="A22" s="22"/>
      <c r="B22" s="423"/>
      <c r="C22" s="424"/>
      <c r="D22" s="424"/>
      <c r="E22" s="424"/>
      <c r="F22" s="424"/>
      <c r="G22" s="424"/>
      <c r="H22" s="424"/>
      <c r="I22" s="424"/>
      <c r="J22" s="424"/>
      <c r="K22" s="425"/>
      <c r="L22" s="297"/>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row>
    <row r="23" spans="1:62">
      <c r="A23" s="22"/>
      <c r="B23" s="423"/>
      <c r="C23" s="424"/>
      <c r="D23" s="424"/>
      <c r="E23" s="424"/>
      <c r="F23" s="424"/>
      <c r="G23" s="424"/>
      <c r="H23" s="424"/>
      <c r="I23" s="424"/>
      <c r="J23" s="424"/>
      <c r="K23" s="425"/>
      <c r="L23" s="297"/>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row>
    <row r="24" spans="1:62" ht="14" thickBot="1">
      <c r="A24" s="22"/>
      <c r="B24" s="426"/>
      <c r="C24" s="427"/>
      <c r="D24" s="427"/>
      <c r="E24" s="427"/>
      <c r="F24" s="427"/>
      <c r="G24" s="427"/>
      <c r="H24" s="427"/>
      <c r="I24" s="427"/>
      <c r="J24" s="427"/>
      <c r="K24" s="428"/>
      <c r="L24" s="297"/>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row>
    <row r="25" spans="1:62" ht="15" thickBot="1">
      <c r="A25" s="22"/>
      <c r="B25" s="48" t="s">
        <v>17</v>
      </c>
      <c r="C25" s="49"/>
      <c r="D25" s="49"/>
      <c r="E25" s="49"/>
      <c r="F25" s="49"/>
      <c r="G25" s="49"/>
      <c r="H25" s="49"/>
      <c r="I25" s="49"/>
      <c r="J25" s="49"/>
      <c r="K25" s="47"/>
      <c r="L25" s="2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row>
    <row r="26" spans="1:62">
      <c r="A26" s="22"/>
      <c r="B26" s="410" t="s">
        <v>169</v>
      </c>
      <c r="C26" s="421"/>
      <c r="D26" s="421"/>
      <c r="E26" s="421"/>
      <c r="F26" s="421"/>
      <c r="G26" s="421"/>
      <c r="H26" s="421"/>
      <c r="I26" s="421"/>
      <c r="J26" s="421"/>
      <c r="K26" s="422"/>
      <c r="L26" s="297"/>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row>
    <row r="27" spans="1:62">
      <c r="A27" s="22"/>
      <c r="B27" s="423"/>
      <c r="C27" s="424"/>
      <c r="D27" s="424"/>
      <c r="E27" s="424"/>
      <c r="F27" s="424"/>
      <c r="G27" s="424"/>
      <c r="H27" s="424"/>
      <c r="I27" s="424"/>
      <c r="J27" s="424"/>
      <c r="K27" s="425"/>
      <c r="L27" s="297"/>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row>
    <row r="28" spans="1:62">
      <c r="A28" s="22"/>
      <c r="B28" s="423"/>
      <c r="C28" s="424"/>
      <c r="D28" s="424"/>
      <c r="E28" s="424"/>
      <c r="F28" s="424"/>
      <c r="G28" s="424"/>
      <c r="H28" s="424"/>
      <c r="I28" s="424"/>
      <c r="J28" s="424"/>
      <c r="K28" s="425"/>
      <c r="L28" s="297"/>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row>
    <row r="29" spans="1:62">
      <c r="A29" s="22"/>
      <c r="B29" s="423"/>
      <c r="C29" s="424"/>
      <c r="D29" s="424"/>
      <c r="E29" s="424"/>
      <c r="F29" s="424"/>
      <c r="G29" s="424"/>
      <c r="H29" s="424"/>
      <c r="I29" s="424"/>
      <c r="J29" s="424"/>
      <c r="K29" s="425"/>
      <c r="L29" s="297"/>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row>
    <row r="30" spans="1:62">
      <c r="A30" s="22"/>
      <c r="B30" s="423"/>
      <c r="C30" s="424"/>
      <c r="D30" s="424"/>
      <c r="E30" s="424"/>
      <c r="F30" s="424"/>
      <c r="G30" s="424"/>
      <c r="H30" s="424"/>
      <c r="I30" s="424"/>
      <c r="J30" s="424"/>
      <c r="K30" s="425"/>
      <c r="L30" s="297"/>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row>
    <row r="31" spans="1:62">
      <c r="A31" s="22"/>
      <c r="B31" s="423"/>
      <c r="C31" s="424"/>
      <c r="D31" s="424"/>
      <c r="E31" s="424"/>
      <c r="F31" s="424"/>
      <c r="G31" s="424"/>
      <c r="H31" s="424"/>
      <c r="I31" s="424"/>
      <c r="J31" s="424"/>
      <c r="K31" s="425"/>
      <c r="L31" s="297"/>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row>
    <row r="32" spans="1:62" ht="14" thickBot="1">
      <c r="A32" s="22"/>
      <c r="B32" s="426"/>
      <c r="C32" s="427"/>
      <c r="D32" s="427"/>
      <c r="E32" s="427"/>
      <c r="F32" s="427"/>
      <c r="G32" s="427"/>
      <c r="H32" s="427"/>
      <c r="I32" s="427"/>
      <c r="J32" s="427"/>
      <c r="K32" s="428"/>
      <c r="L32" s="297"/>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row>
    <row r="33" spans="1:62" ht="14" thickBot="1">
      <c r="A33" s="22"/>
      <c r="B33" s="50"/>
      <c r="C33" s="51"/>
      <c r="D33" s="406" t="s">
        <v>16</v>
      </c>
      <c r="E33" s="407"/>
      <c r="F33" s="407"/>
      <c r="G33" s="407"/>
      <c r="H33" s="407"/>
      <c r="I33" s="407"/>
      <c r="J33" s="407"/>
      <c r="K33" s="408"/>
      <c r="L33" s="298"/>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row>
    <row r="34" spans="1:62" ht="14" thickBot="1">
      <c r="A34" s="22"/>
      <c r="B34" s="409" t="s">
        <v>33</v>
      </c>
      <c r="C34" s="406"/>
      <c r="D34" s="52" t="s">
        <v>21</v>
      </c>
      <c r="E34" s="52" t="s">
        <v>22</v>
      </c>
      <c r="F34" s="52" t="s">
        <v>23</v>
      </c>
      <c r="G34" s="52" t="s">
        <v>24</v>
      </c>
      <c r="H34" s="52" t="s">
        <v>25</v>
      </c>
      <c r="I34" s="52" t="s">
        <v>26</v>
      </c>
      <c r="J34" s="52" t="s">
        <v>27</v>
      </c>
      <c r="K34" s="53" t="s">
        <v>30</v>
      </c>
      <c r="L34" s="299"/>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row>
    <row r="35" spans="1:62">
      <c r="A35" s="22"/>
      <c r="B35" s="54"/>
      <c r="C35" s="55" t="s">
        <v>35</v>
      </c>
      <c r="D35" s="56">
        <f>SUM(E35:J35)</f>
        <v>0</v>
      </c>
      <c r="E35" s="57"/>
      <c r="F35" s="56">
        <f>+'2. Financial Input Worksheet'!F16</f>
        <v>0</v>
      </c>
      <c r="G35" s="56">
        <f>+'2. Financial Input Worksheet'!G16</f>
        <v>0</v>
      </c>
      <c r="H35" s="56">
        <f>+'2. Financial Input Worksheet'!H16</f>
        <v>0</v>
      </c>
      <c r="I35" s="56">
        <f>+'2. Financial Input Worksheet'!I16</f>
        <v>0</v>
      </c>
      <c r="J35" s="56">
        <f>+'2. Financial Input Worksheet'!J16</f>
        <v>0</v>
      </c>
      <c r="K35" s="58">
        <f>AVERAGE(F35:J35)</f>
        <v>0</v>
      </c>
      <c r="L35" s="31"/>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row>
    <row r="36" spans="1:62">
      <c r="A36" s="22"/>
      <c r="B36" s="7"/>
      <c r="C36" s="59" t="s">
        <v>37</v>
      </c>
      <c r="D36" s="60">
        <f>SUM(E36:J36)</f>
        <v>0</v>
      </c>
      <c r="E36" s="60" t="s">
        <v>10</v>
      </c>
      <c r="F36" s="60">
        <f>+'2. Financial Input Worksheet'!F31</f>
        <v>0</v>
      </c>
      <c r="G36" s="60">
        <f>+'2. Financial Input Worksheet'!G31</f>
        <v>0</v>
      </c>
      <c r="H36" s="60">
        <f>+'2. Financial Input Worksheet'!H31</f>
        <v>0</v>
      </c>
      <c r="I36" s="60">
        <f>+'2. Financial Input Worksheet'!I31</f>
        <v>0</v>
      </c>
      <c r="J36" s="60">
        <f>+'2. Financial Input Worksheet'!J31</f>
        <v>0</v>
      </c>
      <c r="K36" s="61">
        <f>AVERAGE(F36:J36)</f>
        <v>0</v>
      </c>
      <c r="L36" s="83"/>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row>
    <row r="37" spans="1:62">
      <c r="A37" s="22"/>
      <c r="B37" s="7" t="s">
        <v>10</v>
      </c>
      <c r="C37" s="62" t="s">
        <v>28</v>
      </c>
      <c r="D37" s="63">
        <f>SUM(E37:J37)</f>
        <v>0</v>
      </c>
      <c r="E37" s="63"/>
      <c r="F37" s="63">
        <f>+'2. Financial Input Worksheet'!F40</f>
        <v>0</v>
      </c>
      <c r="G37" s="63">
        <f>+'2. Financial Input Worksheet'!G40</f>
        <v>0</v>
      </c>
      <c r="H37" s="63">
        <f>+'2. Financial Input Worksheet'!H40</f>
        <v>0</v>
      </c>
      <c r="I37" s="63">
        <f>+'2. Financial Input Worksheet'!I40</f>
        <v>0</v>
      </c>
      <c r="J37" s="63">
        <f>+'2. Financial Input Worksheet'!J40</f>
        <v>0</v>
      </c>
      <c r="K37" s="64">
        <f>AVERAGE(F37:J37)</f>
        <v>0</v>
      </c>
      <c r="L37" s="23"/>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row>
    <row r="38" spans="1:62" ht="14" thickBot="1">
      <c r="A38" s="22"/>
      <c r="B38" s="11"/>
      <c r="C38" s="65" t="s">
        <v>31</v>
      </c>
      <c r="D38" s="66">
        <f>SUM(E38:J38)</f>
        <v>0</v>
      </c>
      <c r="E38" s="66"/>
      <c r="F38" s="66">
        <f>+'2. Financial Input Worksheet'!F46</f>
        <v>0</v>
      </c>
      <c r="G38" s="66">
        <f>+'2. Financial Input Worksheet'!G46</f>
        <v>0</v>
      </c>
      <c r="H38" s="66">
        <f>+'2. Financial Input Worksheet'!H46</f>
        <v>0</v>
      </c>
      <c r="I38" s="66">
        <f>+'2. Financial Input Worksheet'!I46</f>
        <v>0</v>
      </c>
      <c r="J38" s="66">
        <f>+'2. Financial Input Worksheet'!J46</f>
        <v>0</v>
      </c>
      <c r="K38" s="67">
        <f>AVERAGE(F38:J38)</f>
        <v>0</v>
      </c>
      <c r="L38" s="300"/>
      <c r="M38" s="402" t="s">
        <v>138</v>
      </c>
      <c r="N38" s="401"/>
      <c r="O38" s="401"/>
      <c r="P38" s="401"/>
      <c r="Q38" s="401"/>
      <c r="R38" s="401"/>
      <c r="S38" s="401"/>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row>
    <row r="39" spans="1:62">
      <c r="A39" s="22"/>
      <c r="B39" s="4"/>
      <c r="C39" s="5"/>
      <c r="D39" s="57"/>
      <c r="E39" s="57"/>
      <c r="F39" s="57" t="s">
        <v>10</v>
      </c>
      <c r="G39" s="57" t="s">
        <v>10</v>
      </c>
      <c r="H39" s="57" t="s">
        <v>10</v>
      </c>
      <c r="I39" s="57" t="s">
        <v>10</v>
      </c>
      <c r="J39" s="57" t="s">
        <v>10</v>
      </c>
      <c r="K39" s="68" t="s">
        <v>10</v>
      </c>
      <c r="L39" s="83"/>
      <c r="M39" s="2"/>
      <c r="N39" s="23" t="s">
        <v>109</v>
      </c>
      <c r="O39" s="23" t="s">
        <v>110</v>
      </c>
      <c r="P39" s="23" t="s">
        <v>111</v>
      </c>
      <c r="Q39" s="23" t="s">
        <v>112</v>
      </c>
      <c r="R39" s="23" t="s">
        <v>113</v>
      </c>
      <c r="S39" s="23" t="s">
        <v>21</v>
      </c>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row>
    <row r="40" spans="1:62">
      <c r="A40" s="22"/>
      <c r="B40" s="7"/>
      <c r="C40" s="42" t="s">
        <v>12</v>
      </c>
      <c r="D40" s="69">
        <f>+'2. Financial Input Worksheet'!D49</f>
        <v>0</v>
      </c>
      <c r="E40" s="69">
        <f>+'2. Financial Input Worksheet'!E49</f>
        <v>0</v>
      </c>
      <c r="F40" s="69">
        <f>+'2. Financial Input Worksheet'!F49</f>
        <v>0</v>
      </c>
      <c r="G40" s="69">
        <f>+'2. Financial Input Worksheet'!G49</f>
        <v>0</v>
      </c>
      <c r="H40" s="69">
        <f>+'2. Financial Input Worksheet'!H49</f>
        <v>0</v>
      </c>
      <c r="I40" s="69">
        <f>+'2. Financial Input Worksheet'!I49</f>
        <v>0</v>
      </c>
      <c r="J40" s="69">
        <f>+'2. Financial Input Worksheet'!J49</f>
        <v>0</v>
      </c>
      <c r="K40" s="67">
        <f>+'2. Financial Input Worksheet'!K49</f>
        <v>0</v>
      </c>
      <c r="L40" s="403" t="s">
        <v>150</v>
      </c>
      <c r="M40" s="24" t="s">
        <v>68</v>
      </c>
      <c r="N40" s="25">
        <f>+J43</f>
        <v>0</v>
      </c>
      <c r="O40" s="25">
        <f>+N40</f>
        <v>0</v>
      </c>
      <c r="P40" s="25">
        <f>+O40</f>
        <v>0</v>
      </c>
      <c r="Q40" s="25">
        <f>+P40</f>
        <v>0</v>
      </c>
      <c r="R40" s="25">
        <f>+Q40</f>
        <v>0</v>
      </c>
      <c r="S40" s="25">
        <f>SUM(N40:R40)</f>
        <v>0</v>
      </c>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row>
    <row r="41" spans="1:62" ht="13.5" customHeight="1" thickBot="1">
      <c r="A41" s="22"/>
      <c r="B41" s="11"/>
      <c r="C41" s="70"/>
      <c r="D41" s="71"/>
      <c r="E41" s="71"/>
      <c r="F41" s="71"/>
      <c r="G41" s="71"/>
      <c r="H41" s="71"/>
      <c r="I41" s="71"/>
      <c r="J41" s="71"/>
      <c r="K41" s="72"/>
      <c r="L41" s="403"/>
      <c r="M41" s="26" t="s">
        <v>69</v>
      </c>
      <c r="N41" s="25">
        <f>+N40/(1+'2. Financial Input Worksheet'!I5)</f>
        <v>0</v>
      </c>
      <c r="O41" s="25">
        <f>+O40/(1+'2. Financial Input Worksheet'!I5)^2</f>
        <v>0</v>
      </c>
      <c r="P41" s="25">
        <f>+P40/(1+'2. Financial Input Worksheet'!I5)^3</f>
        <v>0</v>
      </c>
      <c r="Q41" s="25">
        <f>+Q40/(1+'2. Financial Input Worksheet'!I5)^4</f>
        <v>0</v>
      </c>
      <c r="R41" s="25">
        <f>+R40/(1+'2. Financial Input Worksheet'!I5)^5</f>
        <v>0</v>
      </c>
      <c r="S41" s="25">
        <f>SUM(N41:R41)</f>
        <v>0</v>
      </c>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row>
    <row r="42" spans="1:62">
      <c r="A42" s="22"/>
      <c r="B42" s="4"/>
      <c r="C42" s="5"/>
      <c r="D42" s="57"/>
      <c r="E42" s="57"/>
      <c r="F42" s="57"/>
      <c r="G42" s="57"/>
      <c r="H42" s="57"/>
      <c r="I42" s="57"/>
      <c r="J42" s="57"/>
      <c r="K42" s="269" t="s">
        <v>10</v>
      </c>
      <c r="L42" s="403"/>
      <c r="M42" s="27">
        <f>+L45</f>
        <v>0</v>
      </c>
      <c r="N42" s="28" t="s">
        <v>107</v>
      </c>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row>
    <row r="43" spans="1:62" ht="11.25" customHeight="1">
      <c r="A43" s="22"/>
      <c r="B43" s="7"/>
      <c r="C43" s="42" t="s">
        <v>70</v>
      </c>
      <c r="D43" s="217">
        <f>SUM(E43:J43)</f>
        <v>0</v>
      </c>
      <c r="E43" s="218">
        <f>+E37-E40</f>
        <v>0</v>
      </c>
      <c r="F43" s="218">
        <f>+F37-'2. Financial Input Worksheet'!F45</f>
        <v>0</v>
      </c>
      <c r="G43" s="218">
        <f>+G37-'2. Financial Input Worksheet'!G45</f>
        <v>0</v>
      </c>
      <c r="H43" s="218">
        <f>+H37-'2. Financial Input Worksheet'!H45</f>
        <v>0</v>
      </c>
      <c r="I43" s="218">
        <f>+I37-'2. Financial Input Worksheet'!I45</f>
        <v>0</v>
      </c>
      <c r="J43" s="218">
        <f>+J37-'2. Financial Input Worksheet'!J45</f>
        <v>0</v>
      </c>
      <c r="K43" s="270" t="s">
        <v>10</v>
      </c>
      <c r="L43" s="404"/>
      <c r="M43" s="29" t="s">
        <v>10</v>
      </c>
      <c r="N43" s="28"/>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row>
    <row r="44" spans="1:62" ht="15" hidden="1" customHeight="1">
      <c r="A44" s="22"/>
      <c r="B44" s="7"/>
      <c r="C44" s="41"/>
      <c r="D44" s="60"/>
      <c r="E44" s="60"/>
      <c r="F44" s="60">
        <f>SUM($E43:F43)</f>
        <v>0</v>
      </c>
      <c r="G44" s="60">
        <f>SUM($E43:G43)</f>
        <v>0</v>
      </c>
      <c r="H44" s="60">
        <f>SUM($E43:H43)</f>
        <v>0</v>
      </c>
      <c r="I44" s="60">
        <f>SUM($E43:I43)</f>
        <v>0</v>
      </c>
      <c r="J44" s="60">
        <f>SUM($E43:J43)</f>
        <v>0</v>
      </c>
      <c r="K44" s="61">
        <f>SUM($E46:K46)</f>
        <v>0</v>
      </c>
      <c r="L44" s="83"/>
      <c r="M44" s="27">
        <f>+M42/'2. Financial Input Worksheet'!I5</f>
        <v>0</v>
      </c>
      <c r="N44" s="28" t="s">
        <v>114</v>
      </c>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row>
    <row r="45" spans="1:62" ht="24.75" customHeight="1">
      <c r="A45" s="22"/>
      <c r="B45" s="7"/>
      <c r="C45" s="41"/>
      <c r="D45" s="60"/>
      <c r="E45" s="60"/>
      <c r="F45" s="60"/>
      <c r="G45" s="60"/>
      <c r="H45" s="60"/>
      <c r="I45" s="60"/>
      <c r="J45" s="60"/>
      <c r="K45" s="215" t="s">
        <v>85</v>
      </c>
      <c r="L45" s="304">
        <f>+J43</f>
        <v>0</v>
      </c>
      <c r="M45" s="29">
        <f>SUM(N41:R41)</f>
        <v>0</v>
      </c>
      <c r="N45" s="28" t="s">
        <v>115</v>
      </c>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row>
    <row r="46" spans="1:62" ht="14" thickBot="1">
      <c r="A46" s="22"/>
      <c r="B46" s="7"/>
      <c r="C46" s="42" t="s">
        <v>54</v>
      </c>
      <c r="D46" s="60"/>
      <c r="E46" s="216">
        <f>+E43/((1+'2. Financial Input Worksheet'!$I5)^0)</f>
        <v>0</v>
      </c>
      <c r="F46" s="216">
        <f>+F43/((1+'2. Financial Input Worksheet'!$I5)^1)</f>
        <v>0</v>
      </c>
      <c r="G46" s="216">
        <f>+G43/((1+'2. Financial Input Worksheet'!$I5)^2)</f>
        <v>0</v>
      </c>
      <c r="H46" s="216">
        <f>+H43/((1+'2. Financial Input Worksheet'!$I5)^3)</f>
        <v>0</v>
      </c>
      <c r="I46" s="216">
        <f>+I43/((1+'2. Financial Input Worksheet'!$I5)^4)</f>
        <v>0</v>
      </c>
      <c r="J46" s="216">
        <f>+J43/((1+'2. Financial Input Worksheet'!$I5)^5)</f>
        <v>0</v>
      </c>
      <c r="K46" s="238">
        <f>IF(L45=0,0,+M44-M45)</f>
        <v>0</v>
      </c>
      <c r="L46" s="301"/>
      <c r="M46" s="30">
        <f>+M44-M45</f>
        <v>0</v>
      </c>
      <c r="N46" s="28" t="s">
        <v>116</v>
      </c>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row>
    <row r="47" spans="1:62" ht="15" thickTop="1" thickBot="1">
      <c r="A47" s="22"/>
      <c r="B47" s="11"/>
      <c r="C47" s="70"/>
      <c r="D47" s="71"/>
      <c r="E47" s="71"/>
      <c r="F47" s="71"/>
      <c r="G47" s="71"/>
      <c r="H47" s="71"/>
      <c r="I47" s="71"/>
      <c r="J47" s="71"/>
      <c r="K47" s="73"/>
      <c r="L47" s="83"/>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row>
    <row r="48" spans="1:62" ht="6" customHeight="1">
      <c r="A48" s="22"/>
      <c r="B48" s="7"/>
      <c r="C48" s="41"/>
      <c r="D48" s="74"/>
      <c r="E48" s="74"/>
      <c r="F48" s="74"/>
      <c r="G48" s="74"/>
      <c r="H48" s="74"/>
      <c r="I48" s="74"/>
      <c r="J48" s="74"/>
      <c r="K48" s="75"/>
      <c r="L48" s="31"/>
      <c r="M48" s="2"/>
      <c r="N48" s="3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row>
    <row r="49" spans="1:62" ht="14" thickBot="1">
      <c r="A49" s="22"/>
      <c r="B49" s="7"/>
      <c r="C49" s="43" t="s">
        <v>10</v>
      </c>
      <c r="D49" s="239" t="s">
        <v>10</v>
      </c>
      <c r="E49" s="41"/>
      <c r="F49" s="41"/>
      <c r="G49" s="41"/>
      <c r="H49" s="41"/>
      <c r="I49" s="59" t="s">
        <v>10</v>
      </c>
      <c r="J49" s="41"/>
      <c r="K49" s="75"/>
      <c r="L49" s="31"/>
      <c r="M49" s="2"/>
      <c r="N49" s="32" t="s">
        <v>10</v>
      </c>
      <c r="O49" s="401" t="s">
        <v>136</v>
      </c>
      <c r="P49" s="401"/>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row>
    <row r="50" spans="1:62" ht="15" thickBot="1">
      <c r="A50" s="22"/>
      <c r="B50" s="81"/>
      <c r="C50" s="332" t="s">
        <v>38</v>
      </c>
      <c r="D50" s="331">
        <f>SUM(E46:K46)</f>
        <v>0</v>
      </c>
      <c r="E50" s="333"/>
      <c r="F50" s="334" t="s">
        <v>71</v>
      </c>
      <c r="G50" s="335" t="e">
        <f>IRR(E43:K43,O50)</f>
        <v>#NUM!</v>
      </c>
      <c r="H50" s="333"/>
      <c r="I50" s="332" t="s">
        <v>56</v>
      </c>
      <c r="J50" s="336" t="e">
        <f>IF(U57=5,"5+",U58)</f>
        <v>#DIV/0!</v>
      </c>
      <c r="K50" s="337" t="s">
        <v>119</v>
      </c>
      <c r="L50" s="302"/>
      <c r="N50" s="2"/>
      <c r="O50" s="33">
        <v>10</v>
      </c>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row>
    <row r="51" spans="1:62" ht="11.25" customHeight="1" thickBot="1">
      <c r="A51" s="22"/>
      <c r="B51" s="11"/>
      <c r="C51" s="70"/>
      <c r="D51" s="240" t="s">
        <v>10</v>
      </c>
      <c r="E51" s="77" t="s">
        <v>10</v>
      </c>
      <c r="F51" s="77" t="s">
        <v>10</v>
      </c>
      <c r="G51" s="77"/>
      <c r="H51" s="77"/>
      <c r="I51" s="77"/>
      <c r="J51" s="77"/>
      <c r="K51" s="78"/>
      <c r="L51" s="31"/>
      <c r="M51" s="2"/>
      <c r="N51" s="2" t="s">
        <v>10</v>
      </c>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row>
    <row r="52" spans="1:62" ht="14" thickBot="1">
      <c r="A52" s="22"/>
      <c r="B52" s="288" t="s">
        <v>10</v>
      </c>
      <c r="C52" s="289" t="s">
        <v>51</v>
      </c>
      <c r="D52" s="289"/>
      <c r="E52" s="289"/>
      <c r="F52" s="290" t="s">
        <v>50</v>
      </c>
      <c r="G52" s="291"/>
      <c r="H52" s="289" t="s">
        <v>49</v>
      </c>
      <c r="I52" s="289"/>
      <c r="J52" s="292"/>
      <c r="K52" s="290" t="s">
        <v>50</v>
      </c>
      <c r="L52" s="303"/>
      <c r="M52" s="225"/>
      <c r="N52" s="401" t="s">
        <v>137</v>
      </c>
      <c r="O52" s="401"/>
      <c r="P52" s="401"/>
      <c r="Q52" s="401"/>
      <c r="R52" s="401"/>
      <c r="S52" s="401"/>
      <c r="T52" s="401"/>
      <c r="U52" s="226"/>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row>
    <row r="53" spans="1:62">
      <c r="A53" s="22"/>
      <c r="B53" s="431" t="s">
        <v>10</v>
      </c>
      <c r="C53" s="432"/>
      <c r="D53" s="435"/>
      <c r="E53" s="435"/>
      <c r="F53" s="397"/>
      <c r="G53" s="272" t="s">
        <v>86</v>
      </c>
      <c r="H53" s="274"/>
      <c r="I53" s="273"/>
      <c r="J53" s="275"/>
      <c r="K53" s="397"/>
      <c r="L53" s="271"/>
      <c r="M53" s="2"/>
      <c r="N53" s="2"/>
      <c r="O53" s="1" t="str">
        <f>+E34</f>
        <v xml:space="preserve">Initial </v>
      </c>
      <c r="P53" s="34" t="s">
        <v>104</v>
      </c>
      <c r="Q53" s="34" t="s">
        <v>105</v>
      </c>
      <c r="R53" s="221" t="s">
        <v>133</v>
      </c>
      <c r="S53" s="221" t="s">
        <v>134</v>
      </c>
      <c r="T53" s="221" t="s">
        <v>135</v>
      </c>
      <c r="U53" s="34" t="s">
        <v>21</v>
      </c>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row>
    <row r="54" spans="1:62">
      <c r="A54" s="22"/>
      <c r="B54" s="433"/>
      <c r="C54" s="434"/>
      <c r="D54" s="436"/>
      <c r="E54" s="436"/>
      <c r="F54" s="398"/>
      <c r="G54" s="429"/>
      <c r="H54" s="430"/>
      <c r="I54" s="278"/>
      <c r="J54" s="279"/>
      <c r="K54" s="398"/>
      <c r="L54" s="271"/>
      <c r="M54" s="2"/>
      <c r="N54" s="219" t="s">
        <v>106</v>
      </c>
      <c r="O54" s="35">
        <f>+E43</f>
        <v>0</v>
      </c>
      <c r="P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row>
    <row r="55" spans="1:62">
      <c r="A55" s="22"/>
      <c r="B55" s="433" t="s">
        <v>10</v>
      </c>
      <c r="C55" s="434"/>
      <c r="D55" s="436"/>
      <c r="E55" s="436"/>
      <c r="F55" s="398"/>
      <c r="G55" s="280" t="s">
        <v>87</v>
      </c>
      <c r="H55" s="281"/>
      <c r="I55" s="282"/>
      <c r="J55" s="283"/>
      <c r="K55" s="398"/>
      <c r="L55" s="271"/>
      <c r="M55" s="2"/>
      <c r="N55" s="220" t="s">
        <v>131</v>
      </c>
      <c r="O55" s="2"/>
      <c r="P55" s="35">
        <f>+F43</f>
        <v>0</v>
      </c>
      <c r="Q55" s="35">
        <f>+G43</f>
        <v>0</v>
      </c>
      <c r="R55" s="35">
        <f>+H43</f>
        <v>0</v>
      </c>
      <c r="S55" s="35">
        <f>+I43</f>
        <v>0</v>
      </c>
      <c r="T55" s="35">
        <f>+J43</f>
        <v>0</v>
      </c>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row>
    <row r="56" spans="1:62">
      <c r="A56" s="2"/>
      <c r="B56" s="433"/>
      <c r="C56" s="434"/>
      <c r="D56" s="436"/>
      <c r="E56" s="436"/>
      <c r="F56" s="398"/>
      <c r="G56" s="429"/>
      <c r="H56" s="430"/>
      <c r="I56" s="276"/>
      <c r="J56" s="309"/>
      <c r="K56" s="398"/>
      <c r="L56" s="271"/>
      <c r="M56" s="2"/>
      <c r="N56" s="220" t="s">
        <v>132</v>
      </c>
      <c r="O56" s="2"/>
      <c r="P56" s="35">
        <f>+P55+$O54</f>
        <v>0</v>
      </c>
      <c r="Q56" s="35">
        <f>+P56+Q55</f>
        <v>0</v>
      </c>
      <c r="R56" s="35">
        <f>+Q56+R55</f>
        <v>0</v>
      </c>
      <c r="S56" s="35">
        <f>+R56+S55</f>
        <v>0</v>
      </c>
      <c r="T56" s="35">
        <f>+S56+T55</f>
        <v>0</v>
      </c>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row>
    <row r="57" spans="1:62">
      <c r="A57" s="2"/>
      <c r="B57" s="433" t="s">
        <v>10</v>
      </c>
      <c r="C57" s="434"/>
      <c r="D57" s="436"/>
      <c r="E57" s="436"/>
      <c r="F57" s="398"/>
      <c r="G57" s="277"/>
      <c r="H57" s="274"/>
      <c r="I57" s="278"/>
      <c r="J57" s="279"/>
      <c r="K57" s="398"/>
      <c r="L57" s="271"/>
      <c r="M57" s="2"/>
      <c r="N57" s="219" t="s">
        <v>56</v>
      </c>
      <c r="O57" s="2"/>
      <c r="P57" s="2">
        <f>IF(P56&lt;0,1,0)</f>
        <v>0</v>
      </c>
      <c r="Q57" s="2">
        <f>IF(Q56&lt;0,1,0)</f>
        <v>0</v>
      </c>
      <c r="R57" s="2">
        <f>IF(R56&lt;0,1,0)</f>
        <v>0</v>
      </c>
      <c r="S57" s="2">
        <f>IF(S56&lt;0,1,0)</f>
        <v>0</v>
      </c>
      <c r="T57" s="222">
        <f>IF(T56&lt;0,1,0)</f>
        <v>0</v>
      </c>
      <c r="U57" s="224" t="e">
        <f>SUM(P57:T59)</f>
        <v>#DIV/0!</v>
      </c>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row>
    <row r="58" spans="1:62">
      <c r="A58" s="2"/>
      <c r="B58" s="433"/>
      <c r="C58" s="434"/>
      <c r="D58" s="436"/>
      <c r="E58" s="436"/>
      <c r="F58" s="398"/>
      <c r="G58" s="429"/>
      <c r="H58" s="430"/>
      <c r="I58" s="278"/>
      <c r="J58" s="279"/>
      <c r="K58" s="398"/>
      <c r="L58" s="271"/>
      <c r="M58" s="2"/>
      <c r="N58" s="33" t="s">
        <v>10</v>
      </c>
      <c r="O58" s="2"/>
      <c r="P58" s="223" t="e">
        <f>IF(P57&lt;1,P56/-O54,0)</f>
        <v>#DIV/0!</v>
      </c>
      <c r="Q58" s="223" t="e">
        <f>IF(Q57&lt;1,P56/-Q55,0)</f>
        <v>#DIV/0!</v>
      </c>
      <c r="R58" s="223" t="e">
        <f>IF(R57&lt;1,Q56/-R55,0)</f>
        <v>#DIV/0!</v>
      </c>
      <c r="S58" s="223" t="e">
        <f>IF(S57&lt;1,R56/-S55,0)</f>
        <v>#DIV/0!</v>
      </c>
      <c r="T58" s="223" t="e">
        <f>IF(T57&lt;1,S56/-T55,0)</f>
        <v>#DIV/0!</v>
      </c>
      <c r="U58" s="224" t="e">
        <f>+U57</f>
        <v>#DIV/0!</v>
      </c>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row>
    <row r="59" spans="1:62">
      <c r="A59" s="2"/>
      <c r="B59" s="433" t="s">
        <v>10</v>
      </c>
      <c r="C59" s="434"/>
      <c r="D59" s="436"/>
      <c r="E59" s="436"/>
      <c r="F59" s="398"/>
      <c r="G59" s="441" t="s">
        <v>10</v>
      </c>
      <c r="H59" s="442"/>
      <c r="I59" s="282"/>
      <c r="J59" s="283"/>
      <c r="K59" s="398"/>
      <c r="L59" s="271"/>
      <c r="M59" s="2"/>
      <c r="N59" s="2"/>
      <c r="O59" s="2"/>
      <c r="P59" s="2"/>
      <c r="Q59" s="223" t="e">
        <f t="shared" ref="Q59:R59" si="0">IF(P57=1,0,-Q58)</f>
        <v>#DIV/0!</v>
      </c>
      <c r="R59" s="223" t="e">
        <f t="shared" si="0"/>
        <v>#DIV/0!</v>
      </c>
      <c r="S59" s="223" t="e">
        <f>IF(R57=1,0,-S58)</f>
        <v>#DIV/0!</v>
      </c>
      <c r="T59" s="223" t="e">
        <f>IF(S57=1,0,-T58)</f>
        <v>#DIV/0!</v>
      </c>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row>
    <row r="60" spans="1:62" ht="14" thickBot="1">
      <c r="A60" s="2"/>
      <c r="B60" s="438"/>
      <c r="C60" s="439"/>
      <c r="D60" s="440"/>
      <c r="E60" s="440"/>
      <c r="F60" s="437"/>
      <c r="G60" s="284"/>
      <c r="H60" s="285"/>
      <c r="I60" s="286"/>
      <c r="J60" s="287"/>
      <c r="K60" s="437"/>
      <c r="L60" s="271"/>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row>
    <row r="61" spans="1:6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row>
    <row r="62" spans="1:6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row>
    <row r="63" spans="1:6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row>
    <row r="64" spans="1:6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row>
    <row r="65" spans="1:6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row>
    <row r="66" spans="1:6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row>
    <row r="67" spans="1:6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row>
    <row r="68" spans="1:6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row>
    <row r="69" spans="1:6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row>
    <row r="70" spans="1:6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row>
    <row r="71" spans="1:6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row>
    <row r="72" spans="1:6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row>
    <row r="73" spans="1:6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row>
    <row r="74" spans="1:6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row>
    <row r="75" spans="1:6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row>
    <row r="76" spans="1:6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row>
    <row r="77" spans="1:6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row>
    <row r="78" spans="1:6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row>
    <row r="79" spans="1:6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row>
    <row r="80" spans="1:6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row>
    <row r="81" spans="1:6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row>
    <row r="82" spans="1:6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row>
    <row r="83" spans="1:6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row>
    <row r="84" spans="1:6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row>
    <row r="85" spans="1:6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row>
    <row r="86" spans="1:6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row>
    <row r="87" spans="1:6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row>
    <row r="88" spans="1:6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row>
    <row r="89" spans="1:6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row>
    <row r="90" spans="1:6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row>
    <row r="91" spans="1:6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row>
    <row r="92" spans="1:6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row>
    <row r="93" spans="1:6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row>
    <row r="94" spans="1:6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row>
    <row r="95" spans="1:6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row>
    <row r="96" spans="1:6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row>
    <row r="97" spans="1:6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row>
    <row r="98" spans="1:6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row>
    <row r="99" spans="1:6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row>
    <row r="100" spans="1:6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row>
    <row r="101" spans="1:6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row>
    <row r="102" spans="1:6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row>
    <row r="103" spans="1:6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row>
    <row r="104" spans="1:6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row>
    <row r="105" spans="1:6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row>
    <row r="106" spans="1:6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row>
    <row r="107" spans="1:6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row>
    <row r="108" spans="1:6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row>
    <row r="109" spans="1:6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row>
    <row r="110" spans="1:6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row>
    <row r="111" spans="1:6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row>
    <row r="112" spans="1:6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row>
    <row r="113" spans="1:6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row>
    <row r="114" spans="1:6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row>
    <row r="115" spans="1:6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row>
    <row r="116" spans="1:6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row>
    <row r="117" spans="1:6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row>
    <row r="118" spans="1:6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row>
    <row r="119" spans="1:6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row>
    <row r="120" spans="1:6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row>
    <row r="121" spans="1:6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row>
    <row r="122" spans="1:6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row>
    <row r="123" spans="1:6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row>
    <row r="124" spans="1:6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row>
    <row r="125" spans="1:6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row>
    <row r="126" spans="1:6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row>
    <row r="127" spans="1:6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row>
    <row r="128" spans="1:6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row>
    <row r="129" spans="1:6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row>
    <row r="130" spans="1:6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row>
    <row r="131" spans="1:6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row>
    <row r="132" spans="1:6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row>
    <row r="133" spans="1:6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row>
    <row r="134" spans="1:6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row>
    <row r="135" spans="1:6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row>
    <row r="136" spans="1:6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row>
    <row r="137" spans="1:6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row>
    <row r="138" spans="1:6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row>
    <row r="139" spans="1:6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row>
    <row r="140" spans="1:6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row>
    <row r="141" spans="1:6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row>
    <row r="142" spans="1:6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row>
    <row r="143" spans="1:6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row>
    <row r="144" spans="1:6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row>
    <row r="145" spans="1:6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row>
    <row r="146" spans="1:6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row>
    <row r="147" spans="1:6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row>
    <row r="148" spans="1:6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row>
    <row r="149" spans="1:6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row>
    <row r="150" spans="1:6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row>
    <row r="151" spans="1:6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row>
    <row r="152" spans="1:6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row>
    <row r="153" spans="1:6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row>
    <row r="154" spans="1:6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row>
    <row r="155" spans="1:6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row>
    <row r="156" spans="1:6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row>
    <row r="157" spans="1:6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row>
    <row r="158" spans="1:6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row>
    <row r="159" spans="1:6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row>
    <row r="160" spans="1:6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row>
    <row r="161" spans="1:6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row>
    <row r="162" spans="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row>
    <row r="163" spans="1:6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row>
    <row r="164" spans="1:6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row>
    <row r="165" spans="1:6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row>
    <row r="166" spans="1:6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row>
    <row r="167" spans="1:6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row>
    <row r="168" spans="1:6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row>
    <row r="169" spans="1:6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row>
    <row r="170" spans="1:6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row>
    <row r="171" spans="1:6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row>
    <row r="172" spans="1:6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row>
    <row r="173" spans="1:6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row>
    <row r="174" spans="1:6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row>
    <row r="175" spans="1:6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row>
    <row r="176" spans="1:6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row>
    <row r="177" spans="1:6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row>
    <row r="178" spans="1:6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row>
    <row r="179" spans="1:6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row>
    <row r="180" spans="1:6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row>
    <row r="181" spans="1:6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row>
    <row r="182" spans="1:6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row>
    <row r="183" spans="1:6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row>
  </sheetData>
  <sheetProtection algorithmName="SHA-512" hashValue="+5mOKngT7njSnNQbN8PMwNFLnq5hxb7kW3SL8nt8nWRyMKSJijHt+6v54+5wzS5T43c7UYTKMc+nruYBVLSzrA==" saltValue="Rm6VYp3JjwlXkqEGd6ywow==" spinCount="100000" sheet="1" objects="1" scenarios="1"/>
  <mergeCells count="32">
    <mergeCell ref="F53:F54"/>
    <mergeCell ref="K55:K56"/>
    <mergeCell ref="K57:K58"/>
    <mergeCell ref="K59:K60"/>
    <mergeCell ref="B59:C60"/>
    <mergeCell ref="D59:E60"/>
    <mergeCell ref="F59:F60"/>
    <mergeCell ref="G56:H56"/>
    <mergeCell ref="G58:H58"/>
    <mergeCell ref="G59:H59"/>
    <mergeCell ref="B55:C56"/>
    <mergeCell ref="D55:E56"/>
    <mergeCell ref="F55:F56"/>
    <mergeCell ref="B57:C58"/>
    <mergeCell ref="D57:E58"/>
    <mergeCell ref="F57:F58"/>
    <mergeCell ref="K53:K54"/>
    <mergeCell ref="D5:G5"/>
    <mergeCell ref="D7:G7"/>
    <mergeCell ref="N52:T52"/>
    <mergeCell ref="M38:S38"/>
    <mergeCell ref="O49:P49"/>
    <mergeCell ref="L40:L43"/>
    <mergeCell ref="C9:J9"/>
    <mergeCell ref="D33:K33"/>
    <mergeCell ref="B34:C34"/>
    <mergeCell ref="B11:K16"/>
    <mergeCell ref="B18:K24"/>
    <mergeCell ref="B26:K32"/>
    <mergeCell ref="G54:H54"/>
    <mergeCell ref="B53:C54"/>
    <mergeCell ref="D53:E54"/>
  </mergeCells>
  <phoneticPr fontId="5" type="noConversion"/>
  <pageMargins left="0.39" right="0.5" top="0.63" bottom="0.73" header="0.5" footer="0.4"/>
  <pageSetup scale="89" orientation="portrait" horizontalDpi="300" verticalDpi="300" r:id="rId1"/>
  <headerFooter alignWithMargins="0">
    <oddFooter xml:space="preserve">&amp;L&amp;D &amp;T&amp;CCopyright CFO.University 2018&amp;R
&amp;P or &amp;N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K584"/>
  <sheetViews>
    <sheetView workbookViewId="0"/>
  </sheetViews>
  <sheetFormatPr baseColWidth="10" defaultColWidth="8.83203125" defaultRowHeight="13"/>
  <cols>
    <col min="1" max="1" width="25" customWidth="1"/>
    <col min="2" max="2" width="11.33203125" customWidth="1"/>
    <col min="4" max="4" width="9.83203125" customWidth="1"/>
    <col min="5" max="5" width="11" customWidth="1"/>
    <col min="6" max="6" width="12.33203125" bestFit="1" customWidth="1"/>
    <col min="7" max="8" width="12" bestFit="1" customWidth="1"/>
    <col min="9" max="9" width="11.6640625" bestFit="1" customWidth="1"/>
    <col min="10" max="10" width="12" bestFit="1" customWidth="1"/>
    <col min="11" max="11" width="12" customWidth="1"/>
  </cols>
  <sheetData>
    <row r="1" spans="1:63" ht="14" thickBo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row>
    <row r="2" spans="1:63" ht="12" customHeight="1">
      <c r="A2" s="2"/>
      <c r="B2" s="154"/>
      <c r="C2" s="155"/>
      <c r="D2" s="155"/>
      <c r="E2" s="155"/>
      <c r="F2" s="155"/>
      <c r="G2" s="155"/>
      <c r="H2" s="155"/>
      <c r="I2" s="155"/>
      <c r="J2" s="155"/>
      <c r="K2" s="262" t="s">
        <v>47</v>
      </c>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row>
    <row r="3" spans="1:63" ht="27.75" customHeight="1" thickBot="1">
      <c r="A3" s="2"/>
      <c r="B3" s="148" t="s">
        <v>118</v>
      </c>
      <c r="C3" s="156"/>
      <c r="D3" s="156"/>
      <c r="E3" s="156"/>
      <c r="F3" s="156"/>
      <c r="G3" s="325"/>
      <c r="H3" s="325"/>
      <c r="I3" s="325"/>
      <c r="J3" s="156"/>
      <c r="K3" s="157"/>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18.75" customHeight="1" thickBot="1">
      <c r="A4" s="2"/>
      <c r="B4" s="148"/>
      <c r="C4" s="156"/>
      <c r="D4" s="156"/>
      <c r="E4" s="156"/>
      <c r="F4" s="156"/>
      <c r="G4" s="156"/>
      <c r="H4" s="163" t="s">
        <v>41</v>
      </c>
      <c r="I4" s="254">
        <v>0.25</v>
      </c>
      <c r="J4" s="156"/>
      <c r="K4" s="157"/>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3" ht="16" thickTop="1" thickBot="1">
      <c r="A5" s="2"/>
      <c r="B5" s="165" t="s">
        <v>58</v>
      </c>
      <c r="C5" s="84"/>
      <c r="D5" s="156"/>
      <c r="E5" s="471" t="str">
        <f>+'1. Capital Investment Request'!D5</f>
        <v xml:space="preserve">Your Company Name </v>
      </c>
      <c r="F5" s="472"/>
      <c r="G5" s="156"/>
      <c r="H5" s="164" t="s">
        <v>42</v>
      </c>
      <c r="I5" s="255">
        <v>0.1</v>
      </c>
      <c r="J5" s="84"/>
      <c r="K5" s="157"/>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row>
    <row r="6" spans="1:63" ht="14" thickTop="1">
      <c r="A6" s="2"/>
      <c r="B6" s="159"/>
      <c r="C6" s="156"/>
      <c r="D6" s="160"/>
      <c r="E6" s="160"/>
      <c r="F6" s="160"/>
      <c r="G6" s="160"/>
      <c r="H6" s="160"/>
      <c r="I6" s="160"/>
      <c r="J6" s="156"/>
      <c r="K6" s="157"/>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row>
    <row r="7" spans="1:63" ht="13.5" customHeight="1" thickBot="1">
      <c r="A7" s="2"/>
      <c r="B7" s="161"/>
      <c r="C7" s="475" t="s">
        <v>100</v>
      </c>
      <c r="D7" s="475"/>
      <c r="E7" s="475"/>
      <c r="F7" s="475"/>
      <c r="G7" s="475"/>
      <c r="H7" s="475"/>
      <c r="I7" s="475"/>
      <c r="J7" s="475"/>
      <c r="K7" s="16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row>
    <row r="8" spans="1:63" ht="14" customHeight="1" thickBot="1">
      <c r="A8" s="2"/>
      <c r="B8" s="476" t="s">
        <v>34</v>
      </c>
      <c r="C8" s="477"/>
      <c r="D8" s="52" t="s">
        <v>10</v>
      </c>
      <c r="E8" s="52" t="s">
        <v>10</v>
      </c>
      <c r="F8" s="211" t="s">
        <v>23</v>
      </c>
      <c r="G8" s="211" t="s">
        <v>24</v>
      </c>
      <c r="H8" s="211" t="s">
        <v>25</v>
      </c>
      <c r="I8" s="211" t="s">
        <v>26</v>
      </c>
      <c r="J8" s="211" t="s">
        <v>27</v>
      </c>
      <c r="K8" s="212" t="s">
        <v>30</v>
      </c>
      <c r="L8" s="2"/>
      <c r="M8" s="2"/>
      <c r="N8" s="2"/>
      <c r="O8" s="2"/>
      <c r="P8" s="2"/>
      <c r="Q8" s="2"/>
      <c r="R8" s="2"/>
      <c r="S8" s="8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row>
    <row r="9" spans="1:63" ht="12.75" customHeight="1">
      <c r="A9" s="2"/>
      <c r="B9" s="209" t="s">
        <v>128</v>
      </c>
      <c r="C9" s="473" t="str">
        <f>+'3. Volume Worksheet '!B7</f>
        <v xml:space="preserve">Product Description </v>
      </c>
      <c r="D9" s="473"/>
      <c r="E9" s="474"/>
      <c r="F9" s="56"/>
      <c r="G9" s="56"/>
      <c r="H9" s="56"/>
      <c r="I9" s="56"/>
      <c r="J9" s="56"/>
      <c r="K9" s="75"/>
      <c r="L9" s="2"/>
      <c r="M9" s="2"/>
      <c r="N9" s="2"/>
      <c r="O9" s="2"/>
      <c r="P9" s="2"/>
      <c r="Q9" s="2"/>
      <c r="R9" s="2"/>
      <c r="S9" s="8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row>
    <row r="10" spans="1:63">
      <c r="A10" s="2"/>
      <c r="B10" s="85" t="s">
        <v>10</v>
      </c>
      <c r="C10" s="443" t="str">
        <f>+'3. Volume Worksheet '!B8</f>
        <v>A</v>
      </c>
      <c r="D10" s="443"/>
      <c r="E10" s="444"/>
      <c r="F10" s="86">
        <f>+'3. Volume Worksheet '!E8</f>
        <v>0</v>
      </c>
      <c r="G10" s="86">
        <f>+'3. Volume Worksheet '!F8</f>
        <v>0</v>
      </c>
      <c r="H10" s="86">
        <f>+'3. Volume Worksheet '!G8</f>
        <v>0</v>
      </c>
      <c r="I10" s="86">
        <f>+'3. Volume Worksheet '!H8</f>
        <v>0</v>
      </c>
      <c r="J10" s="86">
        <f>+'3. Volume Worksheet '!I8</f>
        <v>0</v>
      </c>
      <c r="K10" s="75">
        <f t="shared" ref="K10:K16" si="0">AVERAGE(F10:J10)</f>
        <v>0</v>
      </c>
      <c r="L10" s="2"/>
      <c r="M10" s="2"/>
      <c r="O10" s="2"/>
      <c r="P10" s="2"/>
      <c r="Q10" s="2"/>
      <c r="R10" s="2"/>
      <c r="S10" s="8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row>
    <row r="11" spans="1:63">
      <c r="A11" s="2"/>
      <c r="B11" s="85"/>
      <c r="C11" s="443" t="str">
        <f>+'3. Volume Worksheet '!B10</f>
        <v>B</v>
      </c>
      <c r="D11" s="443"/>
      <c r="E11" s="444"/>
      <c r="F11" s="86">
        <f>+'3. Volume Worksheet '!E10</f>
        <v>0</v>
      </c>
      <c r="G11" s="86">
        <f>+'3. Volume Worksheet '!F10</f>
        <v>0</v>
      </c>
      <c r="H11" s="86">
        <f>+'3. Volume Worksheet '!G10</f>
        <v>0</v>
      </c>
      <c r="I11" s="86">
        <f>+'3. Volume Worksheet '!H10</f>
        <v>0</v>
      </c>
      <c r="J11" s="86">
        <f>+'3. Volume Worksheet '!I10</f>
        <v>0</v>
      </c>
      <c r="K11" s="75">
        <f t="shared" si="0"/>
        <v>0</v>
      </c>
      <c r="L11" s="2"/>
      <c r="M11" s="2"/>
      <c r="N11" s="2"/>
      <c r="O11" s="2"/>
      <c r="P11" s="2"/>
      <c r="Q11" s="2"/>
      <c r="R11" s="2"/>
      <c r="S11" s="8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row>
    <row r="12" spans="1:63">
      <c r="A12" s="2"/>
      <c r="B12" s="85"/>
      <c r="C12" s="443" t="str">
        <f>+'3. Volume Worksheet '!B12</f>
        <v>C</v>
      </c>
      <c r="D12" s="443"/>
      <c r="E12" s="444"/>
      <c r="F12" s="86">
        <f>+'3. Volume Worksheet '!E12</f>
        <v>0</v>
      </c>
      <c r="G12" s="86">
        <f>+'3. Volume Worksheet '!F12</f>
        <v>0</v>
      </c>
      <c r="H12" s="86">
        <f>+'3. Volume Worksheet '!G12</f>
        <v>0</v>
      </c>
      <c r="I12" s="86">
        <f>+'3. Volume Worksheet '!H12</f>
        <v>0</v>
      </c>
      <c r="J12" s="86">
        <f>+'3. Volume Worksheet '!I12</f>
        <v>0</v>
      </c>
      <c r="K12" s="75">
        <f t="shared" si="0"/>
        <v>0</v>
      </c>
      <c r="L12" s="2"/>
      <c r="M12" s="2"/>
      <c r="N12" s="2"/>
      <c r="O12" s="2"/>
      <c r="P12" s="2"/>
      <c r="Q12" s="2"/>
      <c r="R12" s="2"/>
      <c r="S12" s="8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row>
    <row r="13" spans="1:63">
      <c r="A13" s="2"/>
      <c r="B13" s="85"/>
      <c r="C13" s="443" t="str">
        <f>+'3. Volume Worksheet '!B14</f>
        <v>D</v>
      </c>
      <c r="D13" s="443"/>
      <c r="E13" s="444"/>
      <c r="F13" s="86">
        <f>+'3. Volume Worksheet '!E14</f>
        <v>0</v>
      </c>
      <c r="G13" s="86">
        <f>+'3. Volume Worksheet '!F14</f>
        <v>0</v>
      </c>
      <c r="H13" s="86">
        <f>+'3. Volume Worksheet '!G14</f>
        <v>0</v>
      </c>
      <c r="I13" s="86">
        <f>+'3. Volume Worksheet '!H14</f>
        <v>0</v>
      </c>
      <c r="J13" s="86">
        <f>+'3. Volume Worksheet '!I14</f>
        <v>0</v>
      </c>
      <c r="K13" s="75">
        <f t="shared" si="0"/>
        <v>0</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row>
    <row r="14" spans="1:63">
      <c r="A14" s="2"/>
      <c r="B14" s="87"/>
      <c r="C14" s="443" t="str">
        <f>+'3. Volume Worksheet '!B16</f>
        <v>E</v>
      </c>
      <c r="D14" s="443"/>
      <c r="E14" s="444"/>
      <c r="F14" s="86">
        <f>+'3. Volume Worksheet '!E16</f>
        <v>0</v>
      </c>
      <c r="G14" s="86">
        <f>+'3. Volume Worksheet '!F16</f>
        <v>0</v>
      </c>
      <c r="H14" s="86">
        <f>+'3. Volume Worksheet '!G16</f>
        <v>0</v>
      </c>
      <c r="I14" s="86">
        <f>+'3. Volume Worksheet '!H16</f>
        <v>0</v>
      </c>
      <c r="J14" s="86">
        <f>+'3. Volume Worksheet '!I16</f>
        <v>0</v>
      </c>
      <c r="K14" s="75">
        <f t="shared" si="0"/>
        <v>0</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row>
    <row r="15" spans="1:63" ht="14" thickBot="1">
      <c r="A15" s="2"/>
      <c r="B15" s="87"/>
      <c r="C15" s="445" t="str">
        <f>+'3. Volume Worksheet '!B18</f>
        <v>F</v>
      </c>
      <c r="D15" s="445"/>
      <c r="E15" s="446"/>
      <c r="F15" s="86">
        <f>+'3. Volume Worksheet '!E18</f>
        <v>0</v>
      </c>
      <c r="G15" s="86">
        <f>+'3. Volume Worksheet '!F18</f>
        <v>0</v>
      </c>
      <c r="H15" s="86">
        <f>+'3. Volume Worksheet '!G18</f>
        <v>0</v>
      </c>
      <c r="I15" s="86">
        <f>+'3. Volume Worksheet '!H18</f>
        <v>0</v>
      </c>
      <c r="J15" s="86">
        <f>+'3. Volume Worksheet '!I18</f>
        <v>0</v>
      </c>
      <c r="K15" s="75">
        <f t="shared" si="0"/>
        <v>0</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row>
    <row r="16" spans="1:63" ht="14" thickBot="1">
      <c r="A16" s="2"/>
      <c r="B16" s="50"/>
      <c r="C16" s="45"/>
      <c r="D16" s="45"/>
      <c r="E16" s="88" t="s">
        <v>36</v>
      </c>
      <c r="F16" s="89">
        <f t="shared" ref="F16:J16" si="1">SUM(F10:F15)</f>
        <v>0</v>
      </c>
      <c r="G16" s="89">
        <f t="shared" si="1"/>
        <v>0</v>
      </c>
      <c r="H16" s="89">
        <f t="shared" si="1"/>
        <v>0</v>
      </c>
      <c r="I16" s="89">
        <f t="shared" si="1"/>
        <v>0</v>
      </c>
      <c r="J16" s="89">
        <f t="shared" si="1"/>
        <v>0</v>
      </c>
      <c r="K16" s="90">
        <f t="shared" si="0"/>
        <v>0</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row>
    <row r="17" spans="1:63" ht="0.75" customHeight="1" thickBot="1">
      <c r="A17" s="2"/>
      <c r="B17" s="7"/>
      <c r="C17" s="91"/>
      <c r="D17" s="92"/>
      <c r="E17" s="93"/>
      <c r="F17" s="93"/>
      <c r="G17" s="93"/>
      <c r="H17" s="93"/>
      <c r="I17" s="93"/>
      <c r="J17" s="93"/>
      <c r="K17" s="75"/>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row>
    <row r="18" spans="1:63" ht="22">
      <c r="A18" s="2"/>
      <c r="B18" s="454" t="s">
        <v>129</v>
      </c>
      <c r="C18" s="455"/>
      <c r="D18" s="456"/>
      <c r="E18" s="210" t="s">
        <v>126</v>
      </c>
      <c r="F18" s="56"/>
      <c r="G18" s="56"/>
      <c r="H18" s="56"/>
      <c r="I18" s="56"/>
      <c r="J18" s="56"/>
      <c r="K18" s="136"/>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row>
    <row r="19" spans="1:63">
      <c r="A19" s="2"/>
      <c r="B19" s="462" t="str">
        <f t="shared" ref="B19:B24" si="2">+C10</f>
        <v>A</v>
      </c>
      <c r="C19" s="443"/>
      <c r="D19" s="444"/>
      <c r="E19" s="252">
        <v>0</v>
      </c>
      <c r="F19" s="60">
        <f t="shared" ref="F19:J21" si="3">+F10*$E19</f>
        <v>0</v>
      </c>
      <c r="G19" s="60">
        <f t="shared" si="3"/>
        <v>0</v>
      </c>
      <c r="H19" s="60">
        <f t="shared" si="3"/>
        <v>0</v>
      </c>
      <c r="I19" s="60">
        <f t="shared" si="3"/>
        <v>0</v>
      </c>
      <c r="J19" s="60">
        <f t="shared" si="3"/>
        <v>0</v>
      </c>
      <c r="K19" s="94">
        <f t="shared" ref="K19:K25" si="4">AVERAGE(F19:J19)</f>
        <v>0</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row>
    <row r="20" spans="1:63">
      <c r="A20" s="2"/>
      <c r="B20" s="462" t="str">
        <f t="shared" si="2"/>
        <v>B</v>
      </c>
      <c r="C20" s="443"/>
      <c r="D20" s="444"/>
      <c r="E20" s="253">
        <v>0</v>
      </c>
      <c r="F20" s="139">
        <f t="shared" si="3"/>
        <v>0</v>
      </c>
      <c r="G20" s="139">
        <f t="shared" si="3"/>
        <v>0</v>
      </c>
      <c r="H20" s="139">
        <f t="shared" si="3"/>
        <v>0</v>
      </c>
      <c r="I20" s="139">
        <f t="shared" si="3"/>
        <v>0</v>
      </c>
      <c r="J20" s="139">
        <f t="shared" si="3"/>
        <v>0</v>
      </c>
      <c r="K20" s="140">
        <f t="shared" si="4"/>
        <v>0</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row>
    <row r="21" spans="1:63">
      <c r="A21" s="2"/>
      <c r="B21" s="462" t="str">
        <f t="shared" si="2"/>
        <v>C</v>
      </c>
      <c r="C21" s="443"/>
      <c r="D21" s="444"/>
      <c r="E21" s="253">
        <v>0</v>
      </c>
      <c r="F21" s="139">
        <f t="shared" si="3"/>
        <v>0</v>
      </c>
      <c r="G21" s="139">
        <f t="shared" si="3"/>
        <v>0</v>
      </c>
      <c r="H21" s="139">
        <f t="shared" si="3"/>
        <v>0</v>
      </c>
      <c r="I21" s="139">
        <f t="shared" si="3"/>
        <v>0</v>
      </c>
      <c r="J21" s="139">
        <f t="shared" si="3"/>
        <v>0</v>
      </c>
      <c r="K21" s="140">
        <f t="shared" si="4"/>
        <v>0</v>
      </c>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row>
    <row r="22" spans="1:63">
      <c r="A22" s="2"/>
      <c r="B22" s="462" t="str">
        <f t="shared" si="2"/>
        <v>D</v>
      </c>
      <c r="C22" s="443"/>
      <c r="D22" s="444"/>
      <c r="E22" s="253">
        <v>0</v>
      </c>
      <c r="F22" s="139">
        <f>+F13*$E22</f>
        <v>0</v>
      </c>
      <c r="G22" s="139">
        <f>+G13*$E22</f>
        <v>0</v>
      </c>
      <c r="H22" s="139">
        <f>+H13*$E22</f>
        <v>0</v>
      </c>
      <c r="I22" s="139">
        <f>+I13*$E22</f>
        <v>0</v>
      </c>
      <c r="J22" s="139">
        <f>+J13*$E22</f>
        <v>0</v>
      </c>
      <c r="K22" s="140">
        <f t="shared" si="4"/>
        <v>0</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row>
    <row r="23" spans="1:63">
      <c r="A23" s="2"/>
      <c r="B23" s="462" t="str">
        <f t="shared" si="2"/>
        <v>E</v>
      </c>
      <c r="C23" s="443"/>
      <c r="D23" s="444"/>
      <c r="E23" s="253">
        <v>0</v>
      </c>
      <c r="F23" s="139">
        <f t="shared" ref="F23:J24" si="5">+F14*$E23</f>
        <v>0</v>
      </c>
      <c r="G23" s="139">
        <f t="shared" si="5"/>
        <v>0</v>
      </c>
      <c r="H23" s="139">
        <f t="shared" si="5"/>
        <v>0</v>
      </c>
      <c r="I23" s="139">
        <f t="shared" si="5"/>
        <v>0</v>
      </c>
      <c r="J23" s="139">
        <f t="shared" si="5"/>
        <v>0</v>
      </c>
      <c r="K23" s="140">
        <f t="shared" si="4"/>
        <v>0</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row>
    <row r="24" spans="1:63" ht="14" thickBot="1">
      <c r="A24" s="2"/>
      <c r="B24" s="462" t="str">
        <f t="shared" si="2"/>
        <v>F</v>
      </c>
      <c r="C24" s="443"/>
      <c r="D24" s="444"/>
      <c r="E24" s="253">
        <v>0</v>
      </c>
      <c r="F24" s="139">
        <f t="shared" si="5"/>
        <v>0</v>
      </c>
      <c r="G24" s="139">
        <f t="shared" si="5"/>
        <v>0</v>
      </c>
      <c r="H24" s="139">
        <f t="shared" si="5"/>
        <v>0</v>
      </c>
      <c r="I24" s="139">
        <f t="shared" si="5"/>
        <v>0</v>
      </c>
      <c r="J24" s="139">
        <f t="shared" si="5"/>
        <v>0</v>
      </c>
      <c r="K24" s="140">
        <f t="shared" si="4"/>
        <v>0</v>
      </c>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row>
    <row r="25" spans="1:63" ht="14" thickBot="1">
      <c r="A25" s="2"/>
      <c r="B25" s="447" t="s">
        <v>72</v>
      </c>
      <c r="C25" s="448"/>
      <c r="D25" s="449"/>
      <c r="E25" s="89"/>
      <c r="F25" s="96">
        <f>SUM(F19:F24)</f>
        <v>0</v>
      </c>
      <c r="G25" s="96">
        <f>SUM(G19:G24)</f>
        <v>0</v>
      </c>
      <c r="H25" s="96">
        <f>SUM(H19:H24)</f>
        <v>0</v>
      </c>
      <c r="I25" s="96">
        <f>SUM(I19:I24)</f>
        <v>0</v>
      </c>
      <c r="J25" s="96">
        <f>SUM(J19:J24)</f>
        <v>0</v>
      </c>
      <c r="K25" s="97">
        <f t="shared" si="4"/>
        <v>0</v>
      </c>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row>
    <row r="26" spans="1:63" ht="0.75" customHeight="1" thickBot="1">
      <c r="A26" s="2"/>
      <c r="B26" s="54"/>
      <c r="C26" s="137"/>
      <c r="D26" s="138"/>
      <c r="E26" s="92"/>
      <c r="F26" s="93"/>
      <c r="G26" s="93"/>
      <c r="H26" s="93"/>
      <c r="I26" s="93"/>
      <c r="J26" s="93"/>
      <c r="K26" s="75"/>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row>
    <row r="27" spans="1:63">
      <c r="A27" s="2"/>
      <c r="B27" s="186" t="s">
        <v>73</v>
      </c>
      <c r="C27" s="466" t="s">
        <v>101</v>
      </c>
      <c r="D27" s="467"/>
      <c r="E27" s="142" t="s">
        <v>10</v>
      </c>
      <c r="F27" s="56"/>
      <c r="G27" s="56"/>
      <c r="H27" s="56"/>
      <c r="I27" s="56"/>
      <c r="J27" s="56"/>
      <c r="K27" s="187"/>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row>
    <row r="28" spans="1:63">
      <c r="A28" s="2"/>
      <c r="B28" s="7"/>
      <c r="C28" s="470" t="s">
        <v>120</v>
      </c>
      <c r="D28" s="453"/>
      <c r="E28" s="247">
        <v>0</v>
      </c>
      <c r="F28" s="60">
        <f>+$E28</f>
        <v>0</v>
      </c>
      <c r="G28" s="60">
        <f t="shared" ref="G28:J28" si="6">+$E28</f>
        <v>0</v>
      </c>
      <c r="H28" s="60">
        <f t="shared" si="6"/>
        <v>0</v>
      </c>
      <c r="I28" s="60">
        <f t="shared" si="6"/>
        <v>0</v>
      </c>
      <c r="J28" s="60">
        <f t="shared" si="6"/>
        <v>0</v>
      </c>
      <c r="K28" s="94">
        <f t="shared" ref="K28:K30" si="7">AVERAGE(F28:J28)</f>
        <v>0</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row>
    <row r="29" spans="1:63">
      <c r="A29" s="2"/>
      <c r="B29" s="7"/>
      <c r="C29" s="450" t="s">
        <v>158</v>
      </c>
      <c r="D29" s="451"/>
      <c r="E29" s="250">
        <v>0</v>
      </c>
      <c r="F29" s="141">
        <f t="shared" ref="F29:J30" si="8">+$E29</f>
        <v>0</v>
      </c>
      <c r="G29" s="141">
        <f t="shared" si="8"/>
        <v>0</v>
      </c>
      <c r="H29" s="141">
        <f t="shared" si="8"/>
        <v>0</v>
      </c>
      <c r="I29" s="141">
        <f t="shared" si="8"/>
        <v>0</v>
      </c>
      <c r="J29" s="141">
        <f t="shared" si="8"/>
        <v>0</v>
      </c>
      <c r="K29" s="140">
        <f t="shared" si="7"/>
        <v>0</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row>
    <row r="30" spans="1:63" ht="14" thickBot="1">
      <c r="A30" s="2"/>
      <c r="B30" s="7"/>
      <c r="C30" s="450" t="s">
        <v>121</v>
      </c>
      <c r="D30" s="451"/>
      <c r="E30" s="251">
        <v>0</v>
      </c>
      <c r="F30" s="141">
        <f t="shared" si="8"/>
        <v>0</v>
      </c>
      <c r="G30" s="141">
        <f t="shared" si="8"/>
        <v>0</v>
      </c>
      <c r="H30" s="141">
        <f t="shared" si="8"/>
        <v>0</v>
      </c>
      <c r="I30" s="141">
        <f t="shared" si="8"/>
        <v>0</v>
      </c>
      <c r="J30" s="141">
        <f t="shared" si="8"/>
        <v>0</v>
      </c>
      <c r="K30" s="140">
        <f t="shared" si="7"/>
        <v>0</v>
      </c>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row>
    <row r="31" spans="1:63" ht="14" thickBot="1">
      <c r="A31" s="2"/>
      <c r="B31" s="50"/>
      <c r="C31" s="99" t="s">
        <v>74</v>
      </c>
      <c r="D31" s="89"/>
      <c r="E31" s="213"/>
      <c r="F31" s="96">
        <f>SUM(F25:F30)</f>
        <v>0</v>
      </c>
      <c r="G31" s="96">
        <f>SUM(G25:G30)</f>
        <v>0</v>
      </c>
      <c r="H31" s="96">
        <f>SUM(H25:H30)</f>
        <v>0</v>
      </c>
      <c r="I31" s="96">
        <f>SUM(I25:I30)</f>
        <v>0</v>
      </c>
      <c r="J31" s="96">
        <f>SUM(J25:J30)</f>
        <v>0</v>
      </c>
      <c r="K31" s="100">
        <f>AVERAGE(F31:J31)</f>
        <v>0</v>
      </c>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row>
    <row r="32" spans="1:63" ht="6.75" hidden="1" customHeight="1">
      <c r="A32" s="2"/>
      <c r="B32" s="7"/>
      <c r="C32" s="101"/>
      <c r="D32" s="142"/>
      <c r="E32" s="214"/>
      <c r="F32" s="86"/>
      <c r="G32" s="86"/>
      <c r="H32" s="86"/>
      <c r="I32" s="86"/>
      <c r="J32" s="86"/>
      <c r="K32" s="98"/>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row>
    <row r="33" spans="1:63">
      <c r="A33" s="2"/>
      <c r="B33" s="465" t="s">
        <v>122</v>
      </c>
      <c r="C33" s="468" t="s">
        <v>101</v>
      </c>
      <c r="D33" s="469"/>
      <c r="E33" s="312" t="s">
        <v>178</v>
      </c>
      <c r="F33" s="86"/>
      <c r="G33" s="86"/>
      <c r="H33" s="86"/>
      <c r="I33" s="86"/>
      <c r="J33" s="86"/>
      <c r="K33" s="98"/>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row>
    <row r="34" spans="1:63">
      <c r="A34" s="2"/>
      <c r="B34" s="465"/>
      <c r="C34" s="452" t="s">
        <v>179</v>
      </c>
      <c r="D34" s="453"/>
      <c r="E34" s="311">
        <v>0</v>
      </c>
      <c r="F34" s="60">
        <f>+$E34*F16</f>
        <v>0</v>
      </c>
      <c r="G34" s="60">
        <f t="shared" ref="G34:J34" si="9">+$E34*G16</f>
        <v>0</v>
      </c>
      <c r="H34" s="60">
        <f t="shared" si="9"/>
        <v>0</v>
      </c>
      <c r="I34" s="60">
        <f t="shared" si="9"/>
        <v>0</v>
      </c>
      <c r="J34" s="60">
        <f t="shared" si="9"/>
        <v>0</v>
      </c>
      <c r="K34" s="94">
        <f t="shared" ref="K34:K35" si="10">AVERAGE(F34:J34)</f>
        <v>0</v>
      </c>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row>
    <row r="35" spans="1:63">
      <c r="A35" s="2"/>
      <c r="B35" s="465"/>
      <c r="C35" s="452" t="s">
        <v>180</v>
      </c>
      <c r="D35" s="453"/>
      <c r="E35" s="311">
        <v>0</v>
      </c>
      <c r="F35" s="86">
        <f>+$E35*F16</f>
        <v>0</v>
      </c>
      <c r="G35" s="86">
        <f t="shared" ref="G35:J35" si="11">+$E35*G16</f>
        <v>0</v>
      </c>
      <c r="H35" s="86">
        <f t="shared" si="11"/>
        <v>0</v>
      </c>
      <c r="I35" s="86">
        <f t="shared" si="11"/>
        <v>0</v>
      </c>
      <c r="J35" s="86">
        <f t="shared" si="11"/>
        <v>0</v>
      </c>
      <c r="K35" s="317">
        <f t="shared" si="10"/>
        <v>0</v>
      </c>
      <c r="L35" s="2"/>
      <c r="M35" s="2"/>
      <c r="N35" s="2"/>
      <c r="O35" s="324" t="s">
        <v>10</v>
      </c>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row>
    <row r="36" spans="1:63">
      <c r="A36" s="2"/>
      <c r="B36" s="7"/>
      <c r="C36" s="463" t="s">
        <v>10</v>
      </c>
      <c r="D36" s="464"/>
      <c r="E36" s="313" t="s">
        <v>182</v>
      </c>
      <c r="F36" s="141" t="s">
        <v>10</v>
      </c>
      <c r="G36" s="141" t="s">
        <v>10</v>
      </c>
      <c r="H36" s="141" t="s">
        <v>10</v>
      </c>
      <c r="I36" s="141" t="s">
        <v>10</v>
      </c>
      <c r="J36" s="141" t="s">
        <v>10</v>
      </c>
      <c r="K36" s="188" t="s">
        <v>10</v>
      </c>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row>
    <row r="37" spans="1:63" ht="14" thickBot="1">
      <c r="A37" s="2"/>
      <c r="B37" s="11"/>
      <c r="C37" s="460" t="s">
        <v>181</v>
      </c>
      <c r="D37" s="461"/>
      <c r="E37" s="316">
        <v>0</v>
      </c>
      <c r="F37" s="314">
        <f t="shared" ref="F37:K37" si="12">+$E37</f>
        <v>0</v>
      </c>
      <c r="G37" s="314">
        <f t="shared" si="12"/>
        <v>0</v>
      </c>
      <c r="H37" s="314">
        <f t="shared" si="12"/>
        <v>0</v>
      </c>
      <c r="I37" s="314">
        <f t="shared" si="12"/>
        <v>0</v>
      </c>
      <c r="J37" s="314">
        <f t="shared" si="12"/>
        <v>0</v>
      </c>
      <c r="K37" s="315">
        <f t="shared" si="12"/>
        <v>0</v>
      </c>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row>
    <row r="38" spans="1:63" ht="14" thickBot="1">
      <c r="A38" s="2"/>
      <c r="B38" s="102"/>
      <c r="C38" s="95" t="s">
        <v>52</v>
      </c>
      <c r="D38" s="103"/>
      <c r="E38" s="103"/>
      <c r="F38" s="96">
        <f>SUM(F34:F37)</f>
        <v>0</v>
      </c>
      <c r="G38" s="96">
        <f>SUM(G34:G37)</f>
        <v>0</v>
      </c>
      <c r="H38" s="96">
        <f>SUM(H34:H37)</f>
        <v>0</v>
      </c>
      <c r="I38" s="96">
        <f>SUM(I34:I37)</f>
        <v>0</v>
      </c>
      <c r="J38" s="96">
        <f>SUM(J34:J37)</f>
        <v>0</v>
      </c>
      <c r="K38" s="97">
        <f>AVERAGE(F38:J38)</f>
        <v>0</v>
      </c>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row>
    <row r="39" spans="1:63" ht="6" customHeight="1" thickBot="1">
      <c r="A39" s="2"/>
      <c r="B39" s="7"/>
      <c r="C39" s="41"/>
      <c r="D39" s="86"/>
      <c r="E39" s="86"/>
      <c r="F39" s="86"/>
      <c r="G39" s="86"/>
      <c r="H39" s="86"/>
      <c r="I39" s="86"/>
      <c r="J39" s="86"/>
      <c r="K39" s="98"/>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row>
    <row r="40" spans="1:63" ht="14" thickBot="1">
      <c r="A40" s="2"/>
      <c r="B40" s="50"/>
      <c r="C40" s="104" t="s">
        <v>28</v>
      </c>
      <c r="D40" s="105"/>
      <c r="E40" s="105"/>
      <c r="F40" s="89">
        <f>+F31-F38</f>
        <v>0</v>
      </c>
      <c r="G40" s="89">
        <f>+G31-G38</f>
        <v>0</v>
      </c>
      <c r="H40" s="89">
        <f>+H31-H38</f>
        <v>0</v>
      </c>
      <c r="I40" s="89">
        <f>+I31-I38</f>
        <v>0</v>
      </c>
      <c r="J40" s="89">
        <f>+J31-J38</f>
        <v>0</v>
      </c>
      <c r="K40" s="106">
        <f t="shared" ref="K40:K46" si="13">AVERAGE(F40:J40)</f>
        <v>0</v>
      </c>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row>
    <row r="41" spans="1:63">
      <c r="A41" s="2"/>
      <c r="B41" s="7"/>
      <c r="C41" s="107" t="s">
        <v>83</v>
      </c>
      <c r="D41" s="86" t="s">
        <v>82</v>
      </c>
      <c r="E41" s="248">
        <v>5</v>
      </c>
      <c r="F41" s="60">
        <f xml:space="preserve"> $E51/$E41</f>
        <v>0</v>
      </c>
      <c r="G41" s="60">
        <f>SUM($E51:F51)/$E41</f>
        <v>0</v>
      </c>
      <c r="H41" s="60">
        <f>SUM($E51:G51)/$E41</f>
        <v>0</v>
      </c>
      <c r="I41" s="60">
        <f>SUM($E51:H51)/$E41</f>
        <v>0</v>
      </c>
      <c r="J41" s="60">
        <f>SUM($E51:I51)/$E41</f>
        <v>0</v>
      </c>
      <c r="K41" s="94">
        <f t="shared" si="13"/>
        <v>0</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row>
    <row r="42" spans="1:63">
      <c r="A42" s="2"/>
      <c r="B42" s="7"/>
      <c r="C42" s="107" t="s">
        <v>84</v>
      </c>
      <c r="D42" s="86" t="s">
        <v>82</v>
      </c>
      <c r="E42" s="249">
        <v>5</v>
      </c>
      <c r="F42" s="60">
        <f>+$E52/$E42</f>
        <v>0</v>
      </c>
      <c r="G42" s="60">
        <f>SUM($E52:F52)/$E42</f>
        <v>0</v>
      </c>
      <c r="H42" s="60">
        <f>SUM($E52:G52)/$E42</f>
        <v>0</v>
      </c>
      <c r="I42" s="60">
        <f>SUM($E52:H52)/$E42</f>
        <v>0</v>
      </c>
      <c r="J42" s="60">
        <f>SUM($E52:I52)/$E42</f>
        <v>0</v>
      </c>
      <c r="K42" s="94">
        <f t="shared" si="13"/>
        <v>0</v>
      </c>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row>
    <row r="43" spans="1:63">
      <c r="A43" s="2"/>
      <c r="B43" s="7"/>
      <c r="C43" s="107" t="s">
        <v>39</v>
      </c>
      <c r="D43" s="86"/>
      <c r="E43" s="108" t="s">
        <v>10</v>
      </c>
      <c r="F43" s="327">
        <v>0</v>
      </c>
      <c r="G43" s="327">
        <v>0</v>
      </c>
      <c r="H43" s="327">
        <v>0</v>
      </c>
      <c r="I43" s="327">
        <v>0</v>
      </c>
      <c r="J43" s="327">
        <v>0</v>
      </c>
      <c r="K43" s="328">
        <f t="shared" si="13"/>
        <v>0</v>
      </c>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row>
    <row r="44" spans="1:63">
      <c r="A44" s="2"/>
      <c r="B44" s="7"/>
      <c r="C44" s="107" t="s">
        <v>40</v>
      </c>
      <c r="D44" s="86"/>
      <c r="E44" s="86"/>
      <c r="F44" s="329">
        <f>+F40-F41-F42-F43</f>
        <v>0</v>
      </c>
      <c r="G44" s="329">
        <f>+G40-G41-G42-G43</f>
        <v>0</v>
      </c>
      <c r="H44" s="329">
        <f>+H40-H41-H42-H43</f>
        <v>0</v>
      </c>
      <c r="I44" s="329">
        <f>+I40-I41-I42-I43</f>
        <v>0</v>
      </c>
      <c r="J44" s="329">
        <f>+J40-J41-J42-J43</f>
        <v>0</v>
      </c>
      <c r="K44" s="330">
        <f t="shared" si="13"/>
        <v>0</v>
      </c>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row>
    <row r="45" spans="1:63" ht="14" thickBot="1">
      <c r="A45" s="2"/>
      <c r="B45" s="79" t="s">
        <v>10</v>
      </c>
      <c r="C45" s="107" t="s">
        <v>43</v>
      </c>
      <c r="D45" s="86"/>
      <c r="E45" s="86" t="s">
        <v>10</v>
      </c>
      <c r="F45" s="109">
        <f>IF($I4=0,"0 ",-F44*$I4)</f>
        <v>0</v>
      </c>
      <c r="G45" s="109">
        <f t="shared" ref="G45:J45" si="14">IF($I4=0,"0 ",-G44*$I4)</f>
        <v>0</v>
      </c>
      <c r="H45" s="109">
        <f t="shared" si="14"/>
        <v>0</v>
      </c>
      <c r="I45" s="109">
        <f t="shared" si="14"/>
        <v>0</v>
      </c>
      <c r="J45" s="71">
        <f t="shared" si="14"/>
        <v>0</v>
      </c>
      <c r="K45" s="94">
        <f>AVERAGE(F45:J45)</f>
        <v>0</v>
      </c>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row>
    <row r="46" spans="1:63" ht="14" thickBot="1">
      <c r="A46" s="2"/>
      <c r="B46" s="110"/>
      <c r="C46" s="104" t="s">
        <v>29</v>
      </c>
      <c r="D46" s="89"/>
      <c r="E46" s="89"/>
      <c r="F46" s="89">
        <f>+F44+F45</f>
        <v>0</v>
      </c>
      <c r="G46" s="89">
        <f t="shared" ref="G46:J46" si="15">+G44+G45</f>
        <v>0</v>
      </c>
      <c r="H46" s="89">
        <f t="shared" si="15"/>
        <v>0</v>
      </c>
      <c r="I46" s="89">
        <f t="shared" si="15"/>
        <v>0</v>
      </c>
      <c r="J46" s="89">
        <f t="shared" si="15"/>
        <v>0</v>
      </c>
      <c r="K46" s="90">
        <f t="shared" si="13"/>
        <v>0</v>
      </c>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row>
    <row r="47" spans="1:63" ht="14" thickBot="1">
      <c r="A47" s="2"/>
      <c r="B47" s="111"/>
      <c r="C47" s="112"/>
      <c r="D47" s="93"/>
      <c r="E47" s="93"/>
      <c r="F47" s="93"/>
      <c r="G47" s="93"/>
      <c r="H47" s="93"/>
      <c r="I47" s="93"/>
      <c r="J47" s="93"/>
      <c r="K47" s="75"/>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row>
    <row r="48" spans="1:63" ht="14" thickBot="1">
      <c r="A48" s="2"/>
      <c r="B48" s="50"/>
      <c r="C48" s="45"/>
      <c r="D48" s="113" t="s">
        <v>21</v>
      </c>
      <c r="E48" s="113" t="s">
        <v>22</v>
      </c>
      <c r="F48" s="113" t="s">
        <v>23</v>
      </c>
      <c r="G48" s="113" t="s">
        <v>24</v>
      </c>
      <c r="H48" s="113" t="s">
        <v>25</v>
      </c>
      <c r="I48" s="113" t="s">
        <v>26</v>
      </c>
      <c r="J48" s="113" t="s">
        <v>27</v>
      </c>
      <c r="K48" s="114"/>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row>
    <row r="49" spans="1:63" ht="14" thickBot="1">
      <c r="A49" s="2"/>
      <c r="B49" s="233"/>
      <c r="C49" s="234" t="s">
        <v>12</v>
      </c>
      <c r="D49" s="115">
        <f t="shared" ref="D49:J49" si="16">SUM(D50:D55)</f>
        <v>0</v>
      </c>
      <c r="E49" s="116">
        <f t="shared" si="16"/>
        <v>0</v>
      </c>
      <c r="F49" s="116">
        <f t="shared" si="16"/>
        <v>0</v>
      </c>
      <c r="G49" s="116">
        <f t="shared" si="16"/>
        <v>0</v>
      </c>
      <c r="H49" s="116">
        <f t="shared" si="16"/>
        <v>0</v>
      </c>
      <c r="I49" s="116">
        <f t="shared" si="16"/>
        <v>0</v>
      </c>
      <c r="J49" s="117">
        <f t="shared" si="16"/>
        <v>0</v>
      </c>
      <c r="K49" s="118"/>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row>
    <row r="50" spans="1:63">
      <c r="A50" s="2"/>
      <c r="B50" s="7"/>
      <c r="C50" s="107" t="s">
        <v>44</v>
      </c>
      <c r="D50" s="60">
        <f t="shared" ref="D50:D55" si="17">SUM(E50:J50)</f>
        <v>0</v>
      </c>
      <c r="E50" s="243">
        <v>0</v>
      </c>
      <c r="F50" s="244">
        <v>0</v>
      </c>
      <c r="G50" s="244">
        <v>0</v>
      </c>
      <c r="H50" s="244">
        <v>0</v>
      </c>
      <c r="I50" s="244">
        <v>0</v>
      </c>
      <c r="J50" s="244">
        <v>0</v>
      </c>
      <c r="K50" s="120"/>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row>
    <row r="51" spans="1:63">
      <c r="A51" s="2"/>
      <c r="B51" s="7"/>
      <c r="C51" s="107" t="s">
        <v>45</v>
      </c>
      <c r="D51" s="143">
        <f t="shared" si="17"/>
        <v>0</v>
      </c>
      <c r="E51" s="245">
        <v>0</v>
      </c>
      <c r="F51" s="246">
        <v>0</v>
      </c>
      <c r="G51" s="265">
        <v>0</v>
      </c>
      <c r="H51" s="246">
        <v>0</v>
      </c>
      <c r="I51" s="246">
        <v>0</v>
      </c>
      <c r="J51" s="246">
        <v>0</v>
      </c>
      <c r="K51" s="121"/>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row>
    <row r="52" spans="1:63">
      <c r="A52" s="2"/>
      <c r="B52" s="7"/>
      <c r="C52" s="107" t="s">
        <v>46</v>
      </c>
      <c r="D52" s="141">
        <f t="shared" si="17"/>
        <v>0</v>
      </c>
      <c r="E52" s="264">
        <v>0</v>
      </c>
      <c r="F52" s="265">
        <v>0</v>
      </c>
      <c r="G52" s="246">
        <v>0</v>
      </c>
      <c r="H52" s="246">
        <v>0</v>
      </c>
      <c r="I52" s="246">
        <v>0</v>
      </c>
      <c r="J52" s="246">
        <v>0</v>
      </c>
      <c r="K52" s="121"/>
      <c r="L52" s="2"/>
      <c r="M52" s="2" t="s">
        <v>10</v>
      </c>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row>
    <row r="53" spans="1:63">
      <c r="A53" s="2"/>
      <c r="B53" s="7"/>
      <c r="C53" s="107" t="s">
        <v>57</v>
      </c>
      <c r="D53" s="141">
        <f>SUM(E53:J53)</f>
        <v>0</v>
      </c>
      <c r="E53" s="306" t="s">
        <v>10</v>
      </c>
      <c r="F53" s="266">
        <f>+F67</f>
        <v>0</v>
      </c>
      <c r="G53" s="266">
        <f>+G67-F67</f>
        <v>0</v>
      </c>
      <c r="H53" s="266">
        <f t="shared" ref="H53:J53" si="18">+H67-G67</f>
        <v>0</v>
      </c>
      <c r="I53" s="266">
        <f t="shared" si="18"/>
        <v>0</v>
      </c>
      <c r="J53" s="266">
        <f t="shared" si="18"/>
        <v>0</v>
      </c>
      <c r="K53" s="121"/>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row>
    <row r="54" spans="1:63">
      <c r="A54" s="2"/>
      <c r="B54" s="7"/>
      <c r="C54" s="107" t="s">
        <v>13</v>
      </c>
      <c r="D54" s="141">
        <f t="shared" si="17"/>
        <v>0</v>
      </c>
      <c r="E54" s="245">
        <v>0</v>
      </c>
      <c r="F54" s="246">
        <v>0</v>
      </c>
      <c r="G54" s="246">
        <v>0</v>
      </c>
      <c r="H54" s="246">
        <v>0</v>
      </c>
      <c r="I54" s="246">
        <v>0</v>
      </c>
      <c r="J54" s="246">
        <v>0</v>
      </c>
      <c r="K54" s="12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row>
    <row r="55" spans="1:63">
      <c r="A55" s="2"/>
      <c r="B55" s="7"/>
      <c r="C55" s="107" t="s">
        <v>13</v>
      </c>
      <c r="D55" s="141">
        <f t="shared" si="17"/>
        <v>0</v>
      </c>
      <c r="E55" s="245">
        <v>0</v>
      </c>
      <c r="F55" s="246">
        <v>0</v>
      </c>
      <c r="G55" s="246">
        <v>0</v>
      </c>
      <c r="H55" s="246">
        <v>0</v>
      </c>
      <c r="I55" s="246">
        <v>0</v>
      </c>
      <c r="J55" s="246">
        <v>0</v>
      </c>
      <c r="K55" s="12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row>
    <row r="56" spans="1:63" ht="8.5" customHeight="1">
      <c r="A56" s="2"/>
      <c r="B56" s="7"/>
      <c r="C56" s="107" t="s">
        <v>10</v>
      </c>
      <c r="D56" s="60" t="s">
        <v>10</v>
      </c>
      <c r="E56" s="41"/>
      <c r="F56" s="144"/>
      <c r="G56" s="144"/>
      <c r="H56" s="144"/>
      <c r="I56" s="144"/>
      <c r="J56" s="144"/>
      <c r="K56" s="123"/>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row>
    <row r="57" spans="1:63" ht="14" thickBot="1">
      <c r="A57" s="2"/>
      <c r="B57" s="81"/>
      <c r="C57" s="124" t="s">
        <v>123</v>
      </c>
      <c r="D57" s="60"/>
      <c r="E57" s="326">
        <f>SUM(E50:E55)</f>
        <v>0</v>
      </c>
      <c r="F57" s="326">
        <f>+E49+F49</f>
        <v>0</v>
      </c>
      <c r="G57" s="326">
        <f>+F57+G49</f>
        <v>0</v>
      </c>
      <c r="H57" s="326">
        <f>+G57+H49</f>
        <v>0</v>
      </c>
      <c r="I57" s="326">
        <f>+H57+I49</f>
        <v>0</v>
      </c>
      <c r="J57" s="326">
        <f>+I57+J49</f>
        <v>0</v>
      </c>
      <c r="K57" s="61" t="s">
        <v>10</v>
      </c>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row>
    <row r="58" spans="1:63" hidden="1">
      <c r="A58" s="2"/>
      <c r="B58" s="7"/>
      <c r="C58" s="107" t="s">
        <v>55</v>
      </c>
      <c r="D58" s="60"/>
      <c r="E58" s="60"/>
      <c r="F58" s="60">
        <f>+(+F64* F25/360)+(+F65*(F25-F31)/360)-(+F66*(F25-F31)/360)</f>
        <v>0</v>
      </c>
      <c r="G58" s="60">
        <f>+(+G64* G25/360)+(+G65*(G25-G31)/360)-(+G66*(G25-G31)/360)</f>
        <v>0</v>
      </c>
      <c r="H58" s="60">
        <f>+(+H64* H25/360)+(+H65*(H25-H31)/360)-(+H66*(H25-H31)/360)</f>
        <v>0</v>
      </c>
      <c r="I58" s="60">
        <f>+(+I64* I25/360)+(+I65*(I25-I31)/360)-(+I66*(I25-I31)/360)</f>
        <v>0</v>
      </c>
      <c r="J58" s="119">
        <f>+(+J64* J25/360)+(+J65*(J25-J31)/360)-(+J66*(J25-J31)/360)</f>
        <v>0</v>
      </c>
      <c r="K58" s="123"/>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row>
    <row r="59" spans="1:63">
      <c r="A59" s="2"/>
      <c r="B59" s="7"/>
      <c r="C59" s="107" t="s">
        <v>130</v>
      </c>
      <c r="D59" s="60"/>
      <c r="E59" s="60"/>
      <c r="F59" s="263" t="str">
        <f>IF(F16=0,"  ",+F25/F16)</f>
        <v xml:space="preserve">  </v>
      </c>
      <c r="G59" s="125" t="str">
        <f>IF(G16=0,"  ",+G25/G16)</f>
        <v xml:space="preserve">  </v>
      </c>
      <c r="H59" s="125" t="str">
        <f>IF(H16=0,"  ",+H25/H16)</f>
        <v xml:space="preserve">  </v>
      </c>
      <c r="I59" s="125" t="str">
        <f>IF(I16=0,"  ",+I25/I16)</f>
        <v xml:space="preserve">  </v>
      </c>
      <c r="J59" s="126" t="str">
        <f>IF(J16=0,"  ",+J25/J16)</f>
        <v xml:space="preserve">  </v>
      </c>
      <c r="K59" s="127" t="s">
        <v>10</v>
      </c>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row>
    <row r="60" spans="1:63" hidden="1">
      <c r="A60" s="2"/>
      <c r="B60" s="7"/>
      <c r="C60" s="107" t="s">
        <v>32</v>
      </c>
      <c r="D60" s="128"/>
      <c r="E60" s="60"/>
      <c r="F60" s="457" t="s">
        <v>108</v>
      </c>
      <c r="G60" s="458"/>
      <c r="H60" s="458"/>
      <c r="I60" s="458"/>
      <c r="J60" s="459"/>
      <c r="K60" s="129" t="s">
        <v>10</v>
      </c>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row>
    <row r="61" spans="1:63" ht="14" thickBot="1">
      <c r="A61" s="2"/>
      <c r="B61" s="11"/>
      <c r="C61" s="130" t="s">
        <v>53</v>
      </c>
      <c r="D61" s="131"/>
      <c r="E61" s="71"/>
      <c r="F61" s="132" t="str">
        <f>IF(F57=0, "  ",+F40/F57)</f>
        <v xml:space="preserve">  </v>
      </c>
      <c r="G61" s="132" t="str">
        <f>IF(G57=0, "  ",+G40/G57)</f>
        <v xml:space="preserve">  </v>
      </c>
      <c r="H61" s="132" t="str">
        <f>IF(H57=0, "  ",+H40/H57)</f>
        <v xml:space="preserve">  </v>
      </c>
      <c r="I61" s="132" t="str">
        <f>IF(I57=0, "  ",+I40/I57)</f>
        <v xml:space="preserve">  </v>
      </c>
      <c r="J61" s="132" t="str">
        <f>IF(J57=0, "  ",+J40/J57)</f>
        <v xml:space="preserve">  </v>
      </c>
      <c r="K61" s="133" t="s">
        <v>10</v>
      </c>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row>
    <row r="62" spans="1:63" ht="14" thickBot="1">
      <c r="A62" s="2"/>
      <c r="B62" s="50"/>
      <c r="C62" s="45"/>
      <c r="D62" s="45"/>
      <c r="E62" s="45"/>
      <c r="F62" s="45"/>
      <c r="G62" s="45"/>
      <c r="H62" s="45"/>
      <c r="I62" s="45"/>
      <c r="J62" s="45"/>
      <c r="K62" s="47"/>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row>
    <row r="63" spans="1:63" ht="23" thickBot="1">
      <c r="A63" s="2"/>
      <c r="B63" s="235" t="s">
        <v>66</v>
      </c>
      <c r="C63" s="236"/>
      <c r="D63" s="45"/>
      <c r="E63" s="319" t="s">
        <v>183</v>
      </c>
      <c r="F63" s="320" t="s">
        <v>23</v>
      </c>
      <c r="G63" s="321" t="s">
        <v>24</v>
      </c>
      <c r="H63" s="321" t="s">
        <v>25</v>
      </c>
      <c r="I63" s="321" t="s">
        <v>26</v>
      </c>
      <c r="J63" s="321" t="s">
        <v>27</v>
      </c>
      <c r="K63" s="47"/>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row>
    <row r="64" spans="1:63">
      <c r="A64" s="2"/>
      <c r="B64" s="7"/>
      <c r="C64" s="41"/>
      <c r="D64" s="134" t="s">
        <v>6</v>
      </c>
      <c r="E64" s="311">
        <v>0</v>
      </c>
      <c r="F64" s="60">
        <f>+$E64*F16</f>
        <v>0</v>
      </c>
      <c r="G64" s="60">
        <f>+$E64*G16</f>
        <v>0</v>
      </c>
      <c r="H64" s="60">
        <f>+$E64*H16</f>
        <v>0</v>
      </c>
      <c r="I64" s="60">
        <f>+$E64*I16</f>
        <v>0</v>
      </c>
      <c r="J64" s="60">
        <f>+$E64*J16</f>
        <v>0</v>
      </c>
      <c r="K64" s="9"/>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row>
    <row r="65" spans="1:63">
      <c r="A65" s="2"/>
      <c r="B65" s="7"/>
      <c r="C65" s="41"/>
      <c r="D65" s="134" t="s">
        <v>7</v>
      </c>
      <c r="E65" s="318">
        <v>0</v>
      </c>
      <c r="F65" s="86">
        <f>+$E65*F16</f>
        <v>0</v>
      </c>
      <c r="G65" s="86">
        <f t="shared" ref="G65:J65" si="19">+$E65*G16</f>
        <v>0</v>
      </c>
      <c r="H65" s="86">
        <f t="shared" si="19"/>
        <v>0</v>
      </c>
      <c r="I65" s="86">
        <f t="shared" si="19"/>
        <v>0</v>
      </c>
      <c r="J65" s="86">
        <f t="shared" si="19"/>
        <v>0</v>
      </c>
      <c r="K65" s="9"/>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row>
    <row r="66" spans="1:63">
      <c r="A66" s="2"/>
      <c r="B66" s="7"/>
      <c r="C66" s="41"/>
      <c r="D66" s="107" t="s">
        <v>148</v>
      </c>
      <c r="E66" s="318">
        <v>0</v>
      </c>
      <c r="F66" s="86">
        <f>+$E66*F16</f>
        <v>0</v>
      </c>
      <c r="G66" s="86">
        <f t="shared" ref="G66:J66" si="20">+$E66*G16</f>
        <v>0</v>
      </c>
      <c r="H66" s="86">
        <f t="shared" si="20"/>
        <v>0</v>
      </c>
      <c r="I66" s="86">
        <f t="shared" si="20"/>
        <v>0</v>
      </c>
      <c r="J66" s="86">
        <f t="shared" si="20"/>
        <v>0</v>
      </c>
      <c r="K66" s="9"/>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row>
    <row r="67" spans="1:63" ht="14" thickBot="1">
      <c r="A67" s="2"/>
      <c r="B67" s="11"/>
      <c r="C67" s="70"/>
      <c r="D67" s="135" t="s">
        <v>8</v>
      </c>
      <c r="E67" s="322" t="s">
        <v>10</v>
      </c>
      <c r="F67" s="323">
        <f t="shared" ref="F67:J67" si="21">SUM(F64:F66)</f>
        <v>0</v>
      </c>
      <c r="G67" s="323">
        <f t="shared" si="21"/>
        <v>0</v>
      </c>
      <c r="H67" s="323">
        <f t="shared" si="21"/>
        <v>0</v>
      </c>
      <c r="I67" s="323">
        <f t="shared" si="21"/>
        <v>0</v>
      </c>
      <c r="J67" s="323">
        <f t="shared" si="21"/>
        <v>0</v>
      </c>
      <c r="K67" s="1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row>
    <row r="68" spans="1:63">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row>
    <row r="69" spans="1:63">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row>
    <row r="70" spans="1:63">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row>
    <row r="71" spans="1:63">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row>
    <row r="72" spans="1:63">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row>
    <row r="73" spans="1:63">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row>
    <row r="74" spans="1:63">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row>
    <row r="75" spans="1:63">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row>
    <row r="76" spans="1:63">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row>
    <row r="77" spans="1:63">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row>
    <row r="78" spans="1:63">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row>
    <row r="79" spans="1:63">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row>
    <row r="80" spans="1:63">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row>
    <row r="81" spans="1:63">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row>
    <row r="82" spans="1:63">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row>
    <row r="83" spans="1:63">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row>
    <row r="84" spans="1:63">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row>
    <row r="85" spans="1:63">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row>
    <row r="86" spans="1:63">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row>
    <row r="87" spans="1:63">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row>
    <row r="88" spans="1:63">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row>
    <row r="89" spans="1:63">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row>
    <row r="90" spans="1:63">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row>
    <row r="91" spans="1:63">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row>
    <row r="92" spans="1:63">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row>
    <row r="93" spans="1:63">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row>
    <row r="94" spans="1:63">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row>
    <row r="95" spans="1:63">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row>
    <row r="96" spans="1:63">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row>
    <row r="97" spans="1:63">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row>
    <row r="98" spans="1:63">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row>
    <row r="99" spans="1:63">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row>
    <row r="100" spans="1:63">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row>
    <row r="101" spans="1:63">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row>
    <row r="102" spans="1:63">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row>
    <row r="103" spans="1:6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row>
    <row r="104" spans="1:63">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row>
    <row r="105" spans="1:63">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row>
    <row r="106" spans="1:63">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row>
    <row r="107" spans="1:63">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row>
    <row r="108" spans="1:63">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row>
    <row r="109" spans="1:63">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row>
    <row r="110" spans="1:63">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row>
    <row r="111" spans="1:63">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row>
    <row r="112" spans="1:63">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row>
    <row r="113" spans="1:6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row>
    <row r="114" spans="1:63">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row>
    <row r="115" spans="1:63">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row>
    <row r="116" spans="1:63">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row>
    <row r="117" spans="1:63">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row>
    <row r="118" spans="1:63">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row>
    <row r="119" spans="1:63">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row>
    <row r="120" spans="1:63">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row>
    <row r="121" spans="1:63">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row>
    <row r="122" spans="1:63">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row>
    <row r="123" spans="1:6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row>
    <row r="124" spans="1:63">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row>
    <row r="125" spans="1:63">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row>
    <row r="126" spans="1:63">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row>
    <row r="127" spans="1:63">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row>
    <row r="128" spans="1:6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row>
    <row r="129" spans="1:63">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row>
    <row r="130" spans="1:63">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row>
    <row r="131" spans="1:63">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row>
    <row r="132" spans="1:63">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row>
    <row r="133" spans="1:6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row>
    <row r="134" spans="1:63">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row>
    <row r="135" spans="1:63">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row>
    <row r="136" spans="1:63">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row>
    <row r="137" spans="1:63">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row>
    <row r="138" spans="1:63">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row>
    <row r="139" spans="1:63">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row>
    <row r="140" spans="1:63">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row>
    <row r="141" spans="1:63">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row>
    <row r="142" spans="1:63">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row>
    <row r="143" spans="1:6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row>
    <row r="144" spans="1:63">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row>
    <row r="145" spans="1:63">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row>
    <row r="146" spans="1:63">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row>
    <row r="147" spans="1:63">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row>
    <row r="148" spans="1:63">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row>
    <row r="149" spans="1:63">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row>
    <row r="150" spans="1:63">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row>
    <row r="151" spans="1:63">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row>
    <row r="152" spans="1:63">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row>
    <row r="153" spans="1:6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row>
    <row r="154" spans="1:63">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row>
    <row r="155" spans="1:63">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row>
    <row r="156" spans="1:63">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row>
    <row r="157" spans="1:63">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row>
    <row r="158" spans="1:63">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row>
    <row r="159" spans="1:63">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row>
    <row r="160" spans="1:63">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row>
    <row r="161" spans="1:63">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row>
    <row r="162" spans="1:63">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row>
    <row r="163" spans="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row>
    <row r="164" spans="1:63">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row>
    <row r="165" spans="1:63">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row>
    <row r="166" spans="1:63">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row>
    <row r="167" spans="1:63">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row>
    <row r="168" spans="1:63">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row>
    <row r="169" spans="1:63">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row>
    <row r="170" spans="1:63">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row>
    <row r="171" spans="1:63">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row>
    <row r="172" spans="1:63">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row>
    <row r="173" spans="1:6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row>
    <row r="174" spans="1:63">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row>
    <row r="175" spans="1:63">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row>
    <row r="176" spans="1:63">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row>
    <row r="177" spans="1:63">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row>
    <row r="178" spans="1:63">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row>
    <row r="179" spans="1:63">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row>
    <row r="180" spans="1:63">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row>
    <row r="181" spans="1:63">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row>
    <row r="182" spans="1:63">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row>
    <row r="183" spans="1:6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row>
    <row r="184" spans="1:63">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row>
    <row r="185" spans="1:63">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row>
    <row r="186" spans="1:63">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row>
    <row r="187" spans="1:63">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row>
    <row r="188" spans="1:63">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row>
    <row r="189" spans="1:63">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row>
    <row r="190" spans="1:63">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row>
    <row r="191" spans="1:63">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row>
    <row r="192" spans="1:63">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row>
    <row r="193" spans="1:6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row>
    <row r="194" spans="1:63">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row>
    <row r="195" spans="1:63">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row>
    <row r="196" spans="1:63">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row>
    <row r="197" spans="1:63">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row>
    <row r="198" spans="1:63">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row>
    <row r="199" spans="1:63">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row>
    <row r="200" spans="1:63">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row>
    <row r="201" spans="1:63">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row>
    <row r="202" spans="1:63">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row>
    <row r="203" spans="1:6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row>
    <row r="204" spans="1:63">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row>
    <row r="205" spans="1:63">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row>
    <row r="206" spans="1:63">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row>
    <row r="207" spans="1:63">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row>
    <row r="208" spans="1:63">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row>
    <row r="209" spans="1:63">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row>
    <row r="210" spans="1:63">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row>
    <row r="211" spans="1:63">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row>
    <row r="212" spans="1:63">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row>
    <row r="213" spans="1:6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row>
    <row r="214" spans="1:63">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row>
    <row r="215" spans="1:63">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row>
    <row r="216" spans="1:63">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row>
    <row r="217" spans="1:63">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row>
    <row r="218" spans="1:63">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row>
    <row r="219" spans="1:63">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row>
    <row r="220" spans="1:63">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row>
    <row r="221" spans="1:63">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row>
    <row r="222" spans="1:63">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row>
    <row r="223" spans="1:6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row>
    <row r="224" spans="1:63">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row>
    <row r="225" spans="1:63">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row>
    <row r="226" spans="1:63">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row>
    <row r="227" spans="1:63">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row>
    <row r="228" spans="1:63">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row>
    <row r="229" spans="1:63">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row>
    <row r="230" spans="1:63">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row>
    <row r="231" spans="1:63">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row>
    <row r="232" spans="1:63">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row>
    <row r="233" spans="1:6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row>
    <row r="234" spans="1:63">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row>
    <row r="235" spans="1:63">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row>
    <row r="236" spans="1:63">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row>
    <row r="237" spans="1:63">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row>
    <row r="238" spans="1:63">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row>
    <row r="239" spans="1:63">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row>
    <row r="240" spans="1:63">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row>
    <row r="241" spans="1:63">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row>
    <row r="242" spans="1:63">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row>
    <row r="243" spans="1:63">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row>
    <row r="244" spans="1:63">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row>
    <row r="245" spans="1:63">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row>
    <row r="246" spans="1:63">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row>
    <row r="247" spans="1:63">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row>
    <row r="248" spans="1:63">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row>
    <row r="249" spans="1:63">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row>
    <row r="250" spans="1:63">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row>
    <row r="251" spans="1:63">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row>
    <row r="252" spans="1:63">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row>
    <row r="253" spans="1:63">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row>
    <row r="254" spans="1:63">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row>
    <row r="255" spans="1:63">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row>
    <row r="256" spans="1:63">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row>
    <row r="257" spans="2:63">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row>
    <row r="258" spans="2:63">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row>
    <row r="259" spans="2:63">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row>
    <row r="260" spans="2:63">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row>
    <row r="261" spans="2:63">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row>
    <row r="262" spans="2:63">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row>
    <row r="263" spans="2:63">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row>
    <row r="264" spans="2:63">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row>
    <row r="265" spans="2:63">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row>
    <row r="266" spans="2:63">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row>
    <row r="267" spans="2:63">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row>
    <row r="268" spans="2:63">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row>
    <row r="269" spans="2:63">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row>
    <row r="270" spans="2:63">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row>
    <row r="271" spans="2:63">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row>
    <row r="272" spans="2:63">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row>
    <row r="273" spans="2:63">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row>
    <row r="274" spans="2:63">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row>
    <row r="275" spans="2:63">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row>
    <row r="276" spans="2:63">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row>
    <row r="277" spans="2:63">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row>
    <row r="278" spans="2:63">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row>
    <row r="279" spans="2:63">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row>
    <row r="280" spans="2:63">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row>
    <row r="281" spans="2:63">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row>
    <row r="282" spans="2:63">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row>
    <row r="283" spans="2:63">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row>
    <row r="284" spans="2:63">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row>
    <row r="285" spans="2:63">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row>
    <row r="286" spans="2:63">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row>
    <row r="287" spans="2:63">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row>
    <row r="288" spans="2:63">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row>
    <row r="289" spans="2:63">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row>
    <row r="290" spans="2:63">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row>
    <row r="291" spans="2:63">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row>
    <row r="292" spans="2:63">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row>
    <row r="293" spans="2:63">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row>
    <row r="294" spans="2:63">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row>
    <row r="295" spans="2:63">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row>
    <row r="296" spans="2:63">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row>
    <row r="297" spans="2:63">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row>
    <row r="298" spans="2:63">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row>
    <row r="299" spans="2:63">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row>
    <row r="300" spans="2:63">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row>
    <row r="301" spans="2:63">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row>
    <row r="302" spans="2:63">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row>
    <row r="303" spans="2:63">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row>
    <row r="304" spans="2:63">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row>
    <row r="305" spans="2:63">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row>
    <row r="306" spans="2:63">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row>
    <row r="307" spans="2:63">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row>
    <row r="308" spans="2:63">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row>
    <row r="309" spans="2:63">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row>
    <row r="310" spans="2:63">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row>
    <row r="311" spans="2:63">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row>
    <row r="312" spans="2:63">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row>
    <row r="313" spans="2:63">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row>
    <row r="314" spans="2:63">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row>
    <row r="315" spans="2:63">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row>
    <row r="316" spans="2:63">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row>
    <row r="317" spans="2:63">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row>
    <row r="318" spans="2:63">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row>
    <row r="319" spans="2:63">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row>
    <row r="320" spans="2:63">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row>
    <row r="321" spans="2:63">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row>
    <row r="322" spans="2:63">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row>
    <row r="323" spans="2:63">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row>
    <row r="324" spans="2:63">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row>
    <row r="325" spans="2:63">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row>
    <row r="326" spans="2:63">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row>
    <row r="327" spans="2:63">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row>
    <row r="328" spans="2:63">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row>
    <row r="329" spans="2:63">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row>
    <row r="330" spans="2:63">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row>
    <row r="331" spans="2:63">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row>
    <row r="332" spans="2:63">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row>
    <row r="333" spans="2:63">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row>
    <row r="334" spans="2:63">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row>
    <row r="335" spans="2:63">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row>
    <row r="336" spans="2:63">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row>
    <row r="337" spans="2:63">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row>
    <row r="338" spans="2:63">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row>
    <row r="339" spans="2:63">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row>
    <row r="340" spans="2:63">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row>
    <row r="341" spans="2:63">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row>
    <row r="342" spans="2:63">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row>
    <row r="343" spans="2:63">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row>
    <row r="344" spans="2:63">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row>
    <row r="345" spans="2:63">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row>
    <row r="346" spans="2:63">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row>
    <row r="347" spans="2:63">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row>
    <row r="348" spans="2:63">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row>
    <row r="349" spans="2:63">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row>
    <row r="350" spans="2:63">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row>
    <row r="351" spans="2:63">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row>
    <row r="352" spans="2:63">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row>
    <row r="353" spans="2:63">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row>
    <row r="354" spans="2:63">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row>
    <row r="355" spans="2:63">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row>
    <row r="356" spans="2:63">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row>
    <row r="357" spans="2:63">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row>
    <row r="358" spans="2:63">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row>
    <row r="359" spans="2:63">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row>
    <row r="360" spans="2:63">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row>
    <row r="361" spans="2:63">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row>
    <row r="362" spans="2:63">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row>
    <row r="363" spans="2:63">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row>
    <row r="364" spans="2:63">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row>
    <row r="365" spans="2:63">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row>
    <row r="366" spans="2:63">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row>
    <row r="367" spans="2:63">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row>
    <row r="368" spans="2:63">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row>
    <row r="369" spans="2:63">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row>
    <row r="370" spans="2:63">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row>
    <row r="371" spans="2:63">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row>
    <row r="372" spans="2:63">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row>
    <row r="373" spans="2:63">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row>
    <row r="374" spans="2:63">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row>
    <row r="375" spans="2:63">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row>
    <row r="376" spans="2:63">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row>
    <row r="377" spans="2:63">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row>
    <row r="378" spans="2:63">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row>
    <row r="379" spans="2:63">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row>
    <row r="380" spans="2:63">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row>
    <row r="381" spans="2:63">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row>
    <row r="382" spans="2:63">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row>
    <row r="383" spans="2:63">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row>
    <row r="384" spans="2:63">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row>
    <row r="385" spans="2:63">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row>
    <row r="386" spans="2:63">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row>
    <row r="387" spans="2:63">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row>
    <row r="388" spans="2:63">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row>
    <row r="389" spans="2:63">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row>
    <row r="390" spans="2:63">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row>
    <row r="391" spans="2:63">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row>
    <row r="392" spans="2:63">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row>
    <row r="393" spans="2:63">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row>
    <row r="394" spans="2:63">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row>
    <row r="395" spans="2:63">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row>
    <row r="396" spans="2:63">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row>
    <row r="397" spans="2:63">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row>
    <row r="398" spans="2:63">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row>
    <row r="399" spans="2:63">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row>
    <row r="400" spans="2:63">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row>
    <row r="401" spans="2:63">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row>
    <row r="402" spans="2:63">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row>
    <row r="403" spans="2:63">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row>
    <row r="404" spans="2:63">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row>
    <row r="405" spans="2:63">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row>
    <row r="406" spans="2:63">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row>
    <row r="407" spans="2:63">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row>
    <row r="408" spans="2:63">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row>
    <row r="409" spans="2:63">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row>
    <row r="410" spans="2:63">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row>
    <row r="411" spans="2:63">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row>
    <row r="412" spans="2:63">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row>
    <row r="413" spans="2:63">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row>
    <row r="414" spans="2:63">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row>
    <row r="415" spans="2:63">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row>
    <row r="416" spans="2:63">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row>
    <row r="417" spans="2:63">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row>
    <row r="418" spans="2:63">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row>
    <row r="419" spans="2:63">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row>
    <row r="420" spans="2:63">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row>
    <row r="421" spans="2:63">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row>
    <row r="422" spans="2:63">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row>
    <row r="423" spans="2:63">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row>
    <row r="424" spans="2:63">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row>
    <row r="425" spans="2:63">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row>
    <row r="426" spans="2:63">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row>
    <row r="427" spans="2:63">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row>
    <row r="428" spans="2:63">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row>
    <row r="429" spans="2:63">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row>
    <row r="430" spans="2:63">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row>
    <row r="431" spans="2:63">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row>
    <row r="432" spans="2:63">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row>
    <row r="433" spans="2:63">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row>
    <row r="434" spans="2:63">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row>
    <row r="435" spans="2:63">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row>
    <row r="436" spans="2:63">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row>
    <row r="437" spans="2:63">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row>
    <row r="438" spans="2:63">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row>
    <row r="439" spans="2:63">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row>
    <row r="440" spans="2:63">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row>
    <row r="441" spans="2:63">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row>
    <row r="442" spans="2:63">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row>
    <row r="443" spans="2:63">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row>
    <row r="444" spans="2:63">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row>
    <row r="445" spans="2:63">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row>
    <row r="446" spans="2:63">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row>
    <row r="447" spans="2:63">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row>
    <row r="448" spans="2:63">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row>
    <row r="449" spans="2:63">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row>
    <row r="450" spans="2:63">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row>
    <row r="451" spans="2:63">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row>
    <row r="452" spans="2:63">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row>
    <row r="453" spans="2:63">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row>
    <row r="454" spans="2:63">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row>
    <row r="455" spans="2:63">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row>
    <row r="456" spans="2:63">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row>
    <row r="457" spans="2:63">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row>
    <row r="458" spans="2:63">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row>
    <row r="459" spans="2:63">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row>
    <row r="460" spans="2:63">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row>
    <row r="461" spans="2:63">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row>
    <row r="462" spans="2:63">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row>
    <row r="463" spans="2:63">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row>
    <row r="464" spans="2:63">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row>
    <row r="465" spans="2:63">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row>
    <row r="466" spans="2:63">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row>
    <row r="467" spans="2:63">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row>
    <row r="468" spans="2:63">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row>
    <row r="469" spans="2:63">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row>
    <row r="470" spans="2:63">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row>
    <row r="471" spans="2:63">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row>
    <row r="472" spans="2:63">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row>
    <row r="473" spans="2:63">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row>
    <row r="474" spans="2:63">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row>
    <row r="475" spans="2:63">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row>
    <row r="476" spans="2:63">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row>
    <row r="477" spans="2:63">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row>
    <row r="478" spans="2:63">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row>
    <row r="479" spans="2:63">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row>
    <row r="480" spans="2:63">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row>
    <row r="481" spans="2:63">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row>
    <row r="482" spans="2:63">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row>
    <row r="483" spans="2:63">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row>
    <row r="484" spans="2:63">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row>
    <row r="485" spans="2:63">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row>
    <row r="486" spans="2:63">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row>
    <row r="487" spans="2:63">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row>
    <row r="488" spans="2:63">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row>
    <row r="489" spans="2:63">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row>
    <row r="490" spans="2:63">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row>
    <row r="491" spans="2:63">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row>
    <row r="492" spans="2:63">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row>
    <row r="493" spans="2:63">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row>
    <row r="494" spans="2:63">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row>
    <row r="495" spans="2:63">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row>
    <row r="496" spans="2:63">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row>
    <row r="497" spans="2:63">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row>
    <row r="498" spans="2:63">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row>
    <row r="499" spans="2:63">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row>
    <row r="500" spans="2:63">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row>
    <row r="501" spans="2:63">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row>
    <row r="502" spans="2:63">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row>
    <row r="503" spans="2:63">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row>
    <row r="504" spans="2:63">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row>
    <row r="505" spans="2:63">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row>
    <row r="506" spans="2:63">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row>
    <row r="507" spans="2:63">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row>
    <row r="508" spans="2:63">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row>
    <row r="509" spans="2:63">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row>
    <row r="510" spans="2:63">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row>
    <row r="511" spans="2:63">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row>
    <row r="512" spans="2:63">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row>
    <row r="513" spans="2:63">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row>
    <row r="514" spans="2:63">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row>
    <row r="515" spans="2:63">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row>
    <row r="516" spans="2:63">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row>
    <row r="517" spans="2:63">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row>
    <row r="518" spans="2:63">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row>
    <row r="519" spans="2:63">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row>
    <row r="520" spans="2:63">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row>
    <row r="521" spans="2:63">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row>
    <row r="522" spans="2:63">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row>
    <row r="523" spans="2:63">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row>
    <row r="524" spans="2:63">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row>
    <row r="525" spans="2:63">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row>
    <row r="526" spans="2:63">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row>
    <row r="527" spans="2:63">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row>
    <row r="528" spans="2:63">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row>
    <row r="529" spans="2:63">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row>
    <row r="530" spans="2:63">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row>
    <row r="531" spans="2:63">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row>
    <row r="532" spans="2:63">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row>
    <row r="533" spans="2:63">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row>
    <row r="534" spans="2:63">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row>
    <row r="535" spans="2:63">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row>
    <row r="536" spans="2:63">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row>
    <row r="537" spans="2:63">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row>
    <row r="538" spans="2:63">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row>
    <row r="539" spans="2:63">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row>
    <row r="540" spans="2:63">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row>
    <row r="541" spans="2:63">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row>
    <row r="542" spans="2:63">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row>
    <row r="543" spans="2:63">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row>
    <row r="544" spans="2:63">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row>
    <row r="545" spans="2:63">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row>
    <row r="546" spans="2:63">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row>
    <row r="547" spans="2:63">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row>
    <row r="548" spans="2:63">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row>
    <row r="549" spans="2:63">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row>
    <row r="550" spans="2:63">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row>
    <row r="551" spans="2:63">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row>
    <row r="552" spans="2:63">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row>
    <row r="553" spans="2:63">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row>
    <row r="554" spans="2:63">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row>
    <row r="555" spans="2:63">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row>
    <row r="556" spans="2:63">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row>
    <row r="557" spans="2:63">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row>
    <row r="558" spans="2:63">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row>
    <row r="559" spans="2:63">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row>
    <row r="560" spans="2:63">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row>
    <row r="561" spans="2:63">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row>
    <row r="562" spans="2:63">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row>
    <row r="563" spans="2:63">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row>
    <row r="564" spans="2:63">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row>
    <row r="565" spans="2:63">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row>
    <row r="566" spans="2:63">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row>
    <row r="567" spans="2:63">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row>
    <row r="568" spans="2:63">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row>
    <row r="569" spans="2:63">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row>
    <row r="570" spans="2:63">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row>
    <row r="571" spans="2:63">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row>
    <row r="572" spans="2:63">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row>
    <row r="573" spans="2:63">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row>
    <row r="574" spans="2:63">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row>
    <row r="575" spans="2:63">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row>
    <row r="576" spans="2:63">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row>
    <row r="577" spans="2:63">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row>
    <row r="578" spans="2:63">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row>
    <row r="579" spans="2:63">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row>
    <row r="580" spans="2:63">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row>
    <row r="581" spans="2:63">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row>
    <row r="582" spans="2:63">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row>
    <row r="583" spans="2:63">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row>
    <row r="584" spans="2:63">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row>
  </sheetData>
  <sheetProtection algorithmName="SHA-512" hashValue="wM41U/dAcxqA3LHdiiq7A5acXXUvtkbnX4BQ86EtDTvnM/8Gi3Utfi+oEWDbS+bLFvrsRKd04PR1EYpTF15jdw==" saltValue="uN0S5j9Lq61q8gXwEbm9ww==" spinCount="100000" sheet="1" objects="1" scenarios="1"/>
  <mergeCells count="29">
    <mergeCell ref="C13:E13"/>
    <mergeCell ref="E5:F5"/>
    <mergeCell ref="C9:E9"/>
    <mergeCell ref="C10:E10"/>
    <mergeCell ref="C11:E11"/>
    <mergeCell ref="C12:E12"/>
    <mergeCell ref="C7:J7"/>
    <mergeCell ref="B8:C8"/>
    <mergeCell ref="F60:J60"/>
    <mergeCell ref="C37:D37"/>
    <mergeCell ref="B24:D24"/>
    <mergeCell ref="B19:D19"/>
    <mergeCell ref="B20:D20"/>
    <mergeCell ref="B21:D21"/>
    <mergeCell ref="B22:D22"/>
    <mergeCell ref="B23:D23"/>
    <mergeCell ref="C35:D35"/>
    <mergeCell ref="C36:D36"/>
    <mergeCell ref="B33:B35"/>
    <mergeCell ref="C27:D27"/>
    <mergeCell ref="C33:D33"/>
    <mergeCell ref="C28:D28"/>
    <mergeCell ref="C29:D29"/>
    <mergeCell ref="C14:E14"/>
    <mergeCell ref="C15:E15"/>
    <mergeCell ref="B25:D25"/>
    <mergeCell ref="C30:D30"/>
    <mergeCell ref="C34:D34"/>
    <mergeCell ref="B18:D18"/>
  </mergeCells>
  <phoneticPr fontId="5" type="noConversion"/>
  <printOptions horizontalCentered="1" verticalCentered="1"/>
  <pageMargins left="0.48" right="0.56999999999999995" top="0.5" bottom="0.5" header="0.5" footer="0.5"/>
  <pageSetup scale="84" orientation="portrait" horizontalDpi="300" verticalDpi="300" r:id="rId1"/>
  <headerFooter alignWithMargins="0">
    <oddFooter>&amp;L&amp;D  &amp;T&amp;CCopyright CFO.University &amp;R&amp;P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125"/>
  <sheetViews>
    <sheetView zoomScaleSheetLayoutView="100" workbookViewId="0">
      <selection activeCell="F8" sqref="F8"/>
    </sheetView>
  </sheetViews>
  <sheetFormatPr baseColWidth="10" defaultColWidth="8.83203125" defaultRowHeight="13"/>
  <cols>
    <col min="2" max="2" width="16.6640625" customWidth="1"/>
    <col min="3" max="3" width="7" customWidth="1"/>
    <col min="4" max="4" width="11.5" customWidth="1"/>
    <col min="5" max="10" width="10.33203125" customWidth="1"/>
    <col min="12" max="12" width="10.1640625" bestFit="1" customWidth="1"/>
  </cols>
  <sheetData>
    <row r="1" spans="1:50" ht="14" thickTop="1">
      <c r="A1" s="2"/>
      <c r="B1" s="189"/>
      <c r="C1" s="190"/>
      <c r="D1" s="190"/>
      <c r="E1" s="190"/>
      <c r="F1" s="190"/>
      <c r="G1" s="190"/>
      <c r="H1" s="190"/>
      <c r="I1" s="190"/>
      <c r="J1" s="208" t="s">
        <v>125</v>
      </c>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8">
      <c r="A2" s="2"/>
      <c r="B2" s="191"/>
      <c r="C2" s="482" t="s">
        <v>127</v>
      </c>
      <c r="D2" s="482"/>
      <c r="E2" s="482"/>
      <c r="F2" s="482"/>
      <c r="G2" s="482"/>
      <c r="H2" s="482"/>
      <c r="I2" s="482"/>
      <c r="J2" s="19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0.5" customHeight="1">
      <c r="A3" s="2"/>
      <c r="B3" s="191"/>
      <c r="C3" s="267"/>
      <c r="D3" s="267"/>
      <c r="E3" s="267"/>
      <c r="F3" s="267"/>
      <c r="G3" s="267"/>
      <c r="H3" s="267"/>
      <c r="I3" s="267"/>
      <c r="J3" s="19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8">
      <c r="A4" s="2"/>
      <c r="B4" s="191"/>
      <c r="C4" s="268" t="s">
        <v>146</v>
      </c>
      <c r="D4" s="484" t="str">
        <f>'2. Financial Input Worksheet'!$E$5</f>
        <v xml:space="preserve">Your Company Name </v>
      </c>
      <c r="E4" s="484"/>
      <c r="F4" s="484"/>
      <c r="G4" s="484"/>
      <c r="H4" s="484"/>
      <c r="I4" s="268"/>
      <c r="J4" s="19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4.25" customHeight="1" thickBot="1">
      <c r="A5" s="2"/>
      <c r="B5" s="193"/>
      <c r="C5" s="156"/>
      <c r="D5" s="84"/>
      <c r="E5" s="156"/>
      <c r="F5" s="483"/>
      <c r="G5" s="483"/>
      <c r="H5" s="156"/>
      <c r="I5" s="156"/>
      <c r="J5" s="194"/>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8" thickTop="1" thickBot="1">
      <c r="A6" s="2"/>
      <c r="B6" s="193"/>
      <c r="C6" s="156"/>
      <c r="D6" s="156"/>
      <c r="E6" s="485" t="s">
        <v>143</v>
      </c>
      <c r="F6" s="486"/>
      <c r="G6" s="486"/>
      <c r="H6" s="486"/>
      <c r="I6" s="487"/>
      <c r="J6" s="194"/>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44" thickTop="1" thickBot="1">
      <c r="A7" s="2"/>
      <c r="B7" s="490" t="s">
        <v>102</v>
      </c>
      <c r="C7" s="491"/>
      <c r="D7" s="259" t="s">
        <v>124</v>
      </c>
      <c r="E7" s="260" t="s">
        <v>0</v>
      </c>
      <c r="F7" s="260" t="s">
        <v>1</v>
      </c>
      <c r="G7" s="260" t="s">
        <v>2</v>
      </c>
      <c r="H7" s="260" t="s">
        <v>3</v>
      </c>
      <c r="I7" s="260" t="s">
        <v>4</v>
      </c>
      <c r="J7" s="261" t="s">
        <v>5</v>
      </c>
      <c r="K7" s="2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thickTop="1">
      <c r="A8" s="2"/>
      <c r="B8" s="488" t="s">
        <v>75</v>
      </c>
      <c r="C8" s="489"/>
      <c r="D8" s="256">
        <v>0</v>
      </c>
      <c r="E8" s="257">
        <v>0</v>
      </c>
      <c r="F8" s="258">
        <f>+E8*(1+$D8)</f>
        <v>0</v>
      </c>
      <c r="G8" s="258">
        <f>+F8*(1+$D8)</f>
        <v>0</v>
      </c>
      <c r="H8" s="258">
        <f>+G8*(1+$D8)</f>
        <v>0</v>
      </c>
      <c r="I8" s="258">
        <f>+H8*(1+$D8)</f>
        <v>0</v>
      </c>
      <c r="J8" s="195" t="e">
        <f>+(+I8-E8)/E8</f>
        <v>#DIV/0!</v>
      </c>
      <c r="K8" s="173"/>
      <c r="L8" s="174"/>
      <c r="M8" s="174"/>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4">
      <c r="A9" s="2"/>
      <c r="B9" s="196"/>
      <c r="C9" s="178"/>
      <c r="D9" s="179"/>
      <c r="E9" s="176"/>
      <c r="F9" s="177"/>
      <c r="G9" s="177"/>
      <c r="H9" s="177"/>
      <c r="I9" s="177"/>
      <c r="J9" s="197" t="s">
        <v>10</v>
      </c>
      <c r="K9" s="173"/>
      <c r="L9" s="174"/>
      <c r="M9" s="174"/>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4">
      <c r="A10" s="2"/>
      <c r="B10" s="488" t="s">
        <v>76</v>
      </c>
      <c r="C10" s="489"/>
      <c r="D10" s="256">
        <v>0</v>
      </c>
      <c r="E10" s="257">
        <v>0</v>
      </c>
      <c r="F10" s="258">
        <f>+E10*(1+$D10)</f>
        <v>0</v>
      </c>
      <c r="G10" s="258">
        <f>+F10*(1+$D10)</f>
        <v>0</v>
      </c>
      <c r="H10" s="258">
        <f>+G10*(1+$D10)</f>
        <v>0</v>
      </c>
      <c r="I10" s="258">
        <f>+H10*(1+$D10)</f>
        <v>0</v>
      </c>
      <c r="J10" s="195" t="e">
        <f>+(+I10-E10)/E10</f>
        <v>#DIV/0!</v>
      </c>
      <c r="K10" s="173"/>
      <c r="L10" s="174"/>
      <c r="M10" s="174"/>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row>
    <row r="11" spans="1:50" ht="14">
      <c r="A11" s="2"/>
      <c r="B11" s="196"/>
      <c r="C11" s="178"/>
      <c r="D11" s="179"/>
      <c r="E11" s="177"/>
      <c r="F11" s="177"/>
      <c r="G11" s="177"/>
      <c r="H11" s="177"/>
      <c r="I11" s="177"/>
      <c r="J11" s="197"/>
      <c r="K11" s="173"/>
      <c r="L11" s="174"/>
      <c r="M11" s="174"/>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ht="14">
      <c r="A12" s="2"/>
      <c r="B12" s="488" t="s">
        <v>77</v>
      </c>
      <c r="C12" s="489"/>
      <c r="D12" s="256">
        <v>0</v>
      </c>
      <c r="E12" s="257">
        <v>0</v>
      </c>
      <c r="F12" s="258">
        <f>+E12*(1+$D12)</f>
        <v>0</v>
      </c>
      <c r="G12" s="258">
        <f>+F12*(1+$D12)</f>
        <v>0</v>
      </c>
      <c r="H12" s="258">
        <f>+G12*(1+$D12)</f>
        <v>0</v>
      </c>
      <c r="I12" s="258">
        <f>+H12*(1+$D12)</f>
        <v>0</v>
      </c>
      <c r="J12" s="195" t="e">
        <f>+(+I12-E12)/E12</f>
        <v>#DIV/0!</v>
      </c>
      <c r="K12" s="173"/>
      <c r="L12" s="174"/>
      <c r="M12" s="174"/>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ht="14">
      <c r="A13" s="2"/>
      <c r="B13" s="196"/>
      <c r="C13" s="178"/>
      <c r="D13" s="179"/>
      <c r="E13" s="180"/>
      <c r="F13" s="180"/>
      <c r="G13" s="180"/>
      <c r="H13" s="180"/>
      <c r="I13" s="180"/>
      <c r="J13" s="195"/>
      <c r="K13" s="175"/>
      <c r="L13" s="174"/>
      <c r="M13" s="174"/>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row>
    <row r="14" spans="1:50" ht="14">
      <c r="A14" s="2"/>
      <c r="B14" s="488" t="s">
        <v>78</v>
      </c>
      <c r="C14" s="489"/>
      <c r="D14" s="256">
        <v>0</v>
      </c>
      <c r="E14" s="257">
        <v>0</v>
      </c>
      <c r="F14" s="258">
        <f>+E14*(1+$D14)</f>
        <v>0</v>
      </c>
      <c r="G14" s="258">
        <f>+F14*(1+$D14)</f>
        <v>0</v>
      </c>
      <c r="H14" s="258">
        <f>+G14*(1+$D14)</f>
        <v>0</v>
      </c>
      <c r="I14" s="258">
        <f>+H14*(1+$D14)</f>
        <v>0</v>
      </c>
      <c r="J14" s="195" t="e">
        <f>+(+I14-E14)/E14</f>
        <v>#DIV/0!</v>
      </c>
      <c r="K14" s="173"/>
      <c r="L14" s="174"/>
      <c r="M14" s="174"/>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row>
    <row r="15" spans="1:50" ht="14">
      <c r="A15" s="2"/>
      <c r="B15" s="196"/>
      <c r="C15" s="178"/>
      <c r="D15" s="179"/>
      <c r="E15" s="177"/>
      <c r="F15" s="177"/>
      <c r="G15" s="177"/>
      <c r="H15" s="177"/>
      <c r="I15" s="177"/>
      <c r="J15" s="197"/>
      <c r="K15" s="173"/>
      <c r="L15" s="174"/>
      <c r="M15" s="174"/>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row>
    <row r="16" spans="1:50" ht="14">
      <c r="A16" s="2"/>
      <c r="B16" s="488" t="s">
        <v>79</v>
      </c>
      <c r="C16" s="489"/>
      <c r="D16" s="256">
        <v>0</v>
      </c>
      <c r="E16" s="257">
        <v>0</v>
      </c>
      <c r="F16" s="258">
        <f>+E16*(1+$D16)</f>
        <v>0</v>
      </c>
      <c r="G16" s="258">
        <f>+F16*(1+$D16)</f>
        <v>0</v>
      </c>
      <c r="H16" s="258">
        <f>+G16*(1+$D16)</f>
        <v>0</v>
      </c>
      <c r="I16" s="258">
        <f>+H16*(1+$D16)</f>
        <v>0</v>
      </c>
      <c r="J16" s="195" t="e">
        <f>+(+I16-E16)/E16</f>
        <v>#DIV/0!</v>
      </c>
      <c r="K16" s="173"/>
      <c r="L16" s="174"/>
      <c r="M16" s="174"/>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ht="14">
      <c r="A17" s="2"/>
      <c r="B17" s="196"/>
      <c r="C17" s="178"/>
      <c r="D17" s="179"/>
      <c r="E17" s="177" t="s">
        <v>10</v>
      </c>
      <c r="F17" s="177"/>
      <c r="G17" s="177"/>
      <c r="H17" s="177"/>
      <c r="I17" s="177"/>
      <c r="J17" s="197"/>
      <c r="K17" s="173"/>
      <c r="L17" s="174"/>
      <c r="M17" s="174"/>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14">
      <c r="A18" s="2"/>
      <c r="B18" s="488" t="s">
        <v>80</v>
      </c>
      <c r="C18" s="489"/>
      <c r="D18" s="256">
        <v>0</v>
      </c>
      <c r="E18" s="257">
        <v>0</v>
      </c>
      <c r="F18" s="258">
        <f>+E18*(1+$D18)</f>
        <v>0</v>
      </c>
      <c r="G18" s="258">
        <f>+F18*(1+$D18)</f>
        <v>0</v>
      </c>
      <c r="H18" s="258">
        <f>+G18*(1+$D18)</f>
        <v>0</v>
      </c>
      <c r="I18" s="258">
        <f>+H18*(1+$D18)</f>
        <v>0</v>
      </c>
      <c r="J18" s="195" t="e">
        <f>+(+I18-E18)/E18</f>
        <v>#DIV/0!</v>
      </c>
      <c r="K18" s="173"/>
      <c r="L18" s="174"/>
      <c r="M18" s="174"/>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14">
      <c r="A19" s="2"/>
      <c r="B19" s="198"/>
      <c r="C19" s="181"/>
      <c r="D19" s="182"/>
      <c r="E19" s="183"/>
      <c r="F19" s="183"/>
      <c r="G19" s="183"/>
      <c r="H19" s="183"/>
      <c r="I19" s="183"/>
      <c r="J19" s="199"/>
      <c r="K19" s="173"/>
      <c r="L19" s="174"/>
      <c r="M19" s="174"/>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15" thickBot="1">
      <c r="A20" s="2"/>
      <c r="B20" s="200" t="s">
        <v>9</v>
      </c>
      <c r="C20" s="184" t="s">
        <v>10</v>
      </c>
      <c r="D20" s="185" t="s">
        <v>10</v>
      </c>
      <c r="E20" s="185">
        <f>+E8+E10+E12+E14+E16+E18</f>
        <v>0</v>
      </c>
      <c r="F20" s="185">
        <f>+F8+F10+F12+F14+F16+F18</f>
        <v>0</v>
      </c>
      <c r="G20" s="185">
        <f>+G8+G10+G12+G14+G16+G18</f>
        <v>0</v>
      </c>
      <c r="H20" s="185">
        <f>+H8+H10+H12+H14+H16+H18</f>
        <v>0</v>
      </c>
      <c r="I20" s="185">
        <f>+I8+I10+I12+I14+I16+I18</f>
        <v>0</v>
      </c>
      <c r="J20" s="201" t="e">
        <f>+(+I20-E20)/E20</f>
        <v>#DIV/0!</v>
      </c>
      <c r="K20" s="173"/>
      <c r="L20" s="174"/>
      <c r="M20" s="174"/>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ht="14" thickTop="1">
      <c r="A21" s="2"/>
      <c r="B21" s="202"/>
      <c r="C21" s="41"/>
      <c r="D21" s="41"/>
      <c r="E21" s="41"/>
      <c r="F21" s="41"/>
      <c r="G21" s="41"/>
      <c r="H21" s="41"/>
      <c r="I21" s="41"/>
      <c r="J21" s="203"/>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ht="14" thickBot="1">
      <c r="A22" s="2"/>
      <c r="B22" s="204" t="s">
        <v>103</v>
      </c>
      <c r="C22" s="205"/>
      <c r="D22" s="205"/>
      <c r="E22" s="206" t="s">
        <v>10</v>
      </c>
      <c r="F22" s="206" t="e">
        <f>(+F20-E20)/E20</f>
        <v>#DIV/0!</v>
      </c>
      <c r="G22" s="206" t="e">
        <f t="shared" ref="G22:I22" si="0">(+G20-F20)/F20</f>
        <v>#DIV/0!</v>
      </c>
      <c r="H22" s="206" t="e">
        <f t="shared" si="0"/>
        <v>#DIV/0!</v>
      </c>
      <c r="I22" s="206" t="e">
        <f t="shared" si="0"/>
        <v>#DIV/0!</v>
      </c>
      <c r="J22" s="20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ht="14" thickTop="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6">
      <c r="A25" s="2"/>
      <c r="B25" s="478" t="s">
        <v>174</v>
      </c>
      <c r="C25" s="479"/>
      <c r="D25" s="479"/>
      <c r="E25" s="479"/>
      <c r="F25" s="479"/>
      <c r="G25" s="479"/>
      <c r="H25" s="479"/>
      <c r="I25" s="479"/>
      <c r="J25" s="479"/>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36.75" customHeight="1">
      <c r="A27" s="2"/>
      <c r="B27" s="480" t="s">
        <v>175</v>
      </c>
      <c r="C27" s="481"/>
      <c r="D27" s="481"/>
      <c r="E27" s="481"/>
      <c r="F27" s="481"/>
      <c r="G27" s="481"/>
      <c r="H27" s="481"/>
      <c r="I27" s="481"/>
      <c r="J27" s="481"/>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idden="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idden="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idden="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row>
    <row r="37" spans="1:50">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row>
    <row r="38" spans="1:50">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row>
    <row r="43" spans="1:50">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row>
    <row r="44" spans="1:50">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row>
    <row r="45" spans="1:50">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row>
    <row r="46" spans="1:50">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row>
    <row r="47" spans="1:50">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row>
    <row r="48" spans="1:50">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row>
    <row r="49" spans="1:50">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row>
    <row r="50" spans="1:50">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row>
    <row r="51" spans="1:50">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row>
    <row r="52" spans="1:50">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row>
    <row r="53" spans="1:50">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row>
    <row r="54" spans="1:50">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row>
    <row r="55" spans="1:50">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row>
    <row r="60" spans="1:50">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row>
    <row r="61" spans="1:50">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row>
    <row r="62" spans="1:50">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row>
    <row r="63" spans="1:50">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row>
    <row r="64" spans="1:50">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row>
    <row r="65" spans="1:50">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row>
    <row r="66" spans="1:50">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row>
    <row r="67" spans="1:50">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row>
    <row r="68" spans="1:50">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row>
    <row r="69" spans="1:50">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row>
    <row r="70" spans="1:50">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row>
    <row r="71" spans="1:50">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row>
    <row r="72" spans="1:50">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row>
    <row r="73" spans="1:50">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row>
    <row r="74" spans="1:50">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row>
    <row r="75" spans="1:50">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row>
    <row r="76" spans="1:50">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row>
    <row r="77" spans="1:50">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row>
    <row r="78" spans="1:50">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row>
    <row r="79" spans="1:50">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row>
    <row r="80" spans="1:50">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row>
    <row r="81" spans="1:50">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row>
    <row r="82" spans="1:50">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row>
    <row r="83" spans="1:50">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row>
    <row r="84" spans="1:50">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row>
    <row r="85" spans="1:50">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row>
    <row r="86" spans="1:50">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row>
    <row r="87" spans="1:50">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row>
    <row r="88" spans="1:50">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row>
    <row r="89" spans="1:50">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row>
    <row r="90" spans="1:50">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row>
    <row r="91" spans="1:50">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row>
    <row r="92" spans="1:50">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row>
    <row r="93" spans="1:50">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row>
    <row r="94" spans="1:50">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row>
    <row r="95" spans="1:50">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row>
    <row r="96" spans="1:50">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row>
    <row r="97" spans="1:50">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row>
    <row r="98" spans="1:50">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row>
    <row r="99" spans="1:50">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row>
    <row r="100" spans="1:5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row>
    <row r="101" spans="1:50">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row>
    <row r="102" spans="1:50">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row>
    <row r="103" spans="1:50">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row>
    <row r="104" spans="1:50">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row>
    <row r="105" spans="1:50">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row>
    <row r="106" spans="1:50">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row>
    <row r="107" spans="1:50">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row>
    <row r="108" spans="1:50">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row>
    <row r="109" spans="1:50">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row>
    <row r="110" spans="1:5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row>
    <row r="111" spans="1:50">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row>
    <row r="112" spans="1:50">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row>
    <row r="113" spans="1:50">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row>
    <row r="114" spans="1:50">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row>
    <row r="115" spans="1:50">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row>
    <row r="116" spans="1:50">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row>
    <row r="117" spans="1:50">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row>
    <row r="118" spans="1:50">
      <c r="A118" s="76"/>
      <c r="B118" s="76"/>
      <c r="C118" s="76"/>
      <c r="D118" s="76"/>
      <c r="E118" s="76"/>
      <c r="F118" s="76"/>
      <c r="G118" s="76"/>
      <c r="H118" s="76"/>
      <c r="I118" s="76"/>
      <c r="J118" s="76"/>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row>
    <row r="119" spans="1:50">
      <c r="A119" s="76"/>
      <c r="B119" s="76"/>
      <c r="C119" s="76"/>
      <c r="D119" s="76"/>
      <c r="E119" s="76"/>
      <c r="F119" s="76"/>
      <c r="G119" s="76"/>
      <c r="H119" s="76"/>
      <c r="I119" s="76"/>
      <c r="J119" s="76"/>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row>
    <row r="120" spans="1:50">
      <c r="A120" s="76"/>
      <c r="B120" s="76"/>
      <c r="C120" s="76"/>
      <c r="D120" s="76"/>
      <c r="E120" s="76"/>
      <c r="F120" s="76"/>
      <c r="G120" s="76"/>
      <c r="H120" s="76"/>
      <c r="I120" s="76"/>
      <c r="J120" s="76"/>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row>
    <row r="121" spans="1:50">
      <c r="A121" s="76"/>
      <c r="B121" s="76"/>
      <c r="C121" s="76"/>
      <c r="D121" s="76"/>
      <c r="E121" s="76"/>
      <c r="F121" s="76"/>
      <c r="G121" s="76"/>
      <c r="H121" s="76"/>
      <c r="I121" s="76"/>
      <c r="J121" s="76"/>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row>
    <row r="122" spans="1:50">
      <c r="A122" s="76"/>
      <c r="B122" s="76"/>
      <c r="C122" s="76"/>
      <c r="D122" s="76"/>
      <c r="E122" s="76"/>
      <c r="F122" s="76"/>
      <c r="G122" s="76"/>
      <c r="H122" s="76"/>
      <c r="I122" s="76"/>
      <c r="J122" s="76"/>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row>
    <row r="123" spans="1:50">
      <c r="A123" s="76"/>
      <c r="B123" s="76"/>
      <c r="C123" s="76"/>
      <c r="D123" s="76"/>
      <c r="E123" s="76"/>
      <c r="F123" s="76"/>
      <c r="G123" s="76"/>
      <c r="H123" s="76"/>
      <c r="I123" s="76"/>
      <c r="J123" s="76"/>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row>
    <row r="124" spans="1:50">
      <c r="A124" s="76"/>
      <c r="B124" s="76"/>
      <c r="C124" s="76"/>
      <c r="D124" s="76"/>
      <c r="E124" s="76"/>
      <c r="F124" s="76"/>
      <c r="G124" s="76"/>
      <c r="H124" s="76"/>
      <c r="I124" s="76"/>
      <c r="J124" s="76"/>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row>
    <row r="125" spans="1:50">
      <c r="A125" s="76"/>
      <c r="B125" s="76"/>
      <c r="C125" s="76"/>
      <c r="D125" s="76"/>
      <c r="E125" s="76"/>
      <c r="F125" s="76"/>
      <c r="G125" s="76"/>
      <c r="H125" s="76"/>
      <c r="I125" s="76"/>
      <c r="J125" s="76"/>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row>
  </sheetData>
  <sheetProtection algorithmName="SHA-512" hashValue="cOhQufIA10XjB/pEqrGf/dyBu5jOCYpbJWuXrl+x1bsWkHubgpByG4lZMDvs/GRlfOY1Rhes9WrgtfKXdivqlw==" saltValue="W21BbSfdmVYl8LgM92I6jQ==" spinCount="100000" sheet="1" objects="1" scenarios="1"/>
  <mergeCells count="13">
    <mergeCell ref="B25:J25"/>
    <mergeCell ref="B27:J27"/>
    <mergeCell ref="C2:I2"/>
    <mergeCell ref="F5:G5"/>
    <mergeCell ref="D4:H4"/>
    <mergeCell ref="E6:I6"/>
    <mergeCell ref="B18:C18"/>
    <mergeCell ref="B7:C7"/>
    <mergeCell ref="B8:C8"/>
    <mergeCell ref="B10:C10"/>
    <mergeCell ref="B12:C12"/>
    <mergeCell ref="B14:C14"/>
    <mergeCell ref="B16:C16"/>
  </mergeCells>
  <phoneticPr fontId="5" type="noConversion"/>
  <printOptions horizontalCentered="1" verticalCentered="1"/>
  <pageMargins left="0.7" right="0.53" top="0.52" bottom="0.78" header="0.5" footer="0.5"/>
  <pageSetup scale="129" fitToHeight="2" orientation="landscape" r:id="rId1"/>
  <headerFooter alignWithMargins="0">
    <oddFooter>&amp;L&amp;D&amp;T&amp;CCopyright CFO.University 2018&amp;R&amp;P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About CFO.University</vt:lpstr>
      <vt:lpstr>Purpose Sheet</vt:lpstr>
      <vt:lpstr>Instruction Sheet</vt:lpstr>
      <vt:lpstr>1. Capital Investment Request</vt:lpstr>
      <vt:lpstr>2. Financial Input Worksheet</vt:lpstr>
      <vt:lpstr>3. Volume Worksheet </vt:lpstr>
      <vt:lpstr>'About CFO.University'!OLE_LINK1</vt:lpstr>
      <vt:lpstr>'1. Capital Investment Request'!Print_Area</vt:lpstr>
      <vt:lpstr>'2. Financial Input Worksheet'!Print_Area</vt:lpstr>
      <vt:lpstr>'3. Volume Worksheet '!Print_Area</vt:lpstr>
      <vt:lpstr>'About CFO.University'!Print_Area</vt:lpstr>
      <vt:lpstr>'Instruction Sheet'!Print_Area</vt:lpstr>
      <vt:lpstr>'Purpose Sheet'!Print_Area</vt:lpstr>
    </vt:vector>
  </TitlesOfParts>
  <Company>KRM Business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Rosvold</dc:creator>
  <cp:lastModifiedBy>Kristin Rosvold</cp:lastModifiedBy>
  <cp:lastPrinted>2018-03-08T22:32:53Z</cp:lastPrinted>
  <dcterms:created xsi:type="dcterms:W3CDTF">2005-12-30T23:42:04Z</dcterms:created>
  <dcterms:modified xsi:type="dcterms:W3CDTF">2018-07-30T17:54:01Z</dcterms:modified>
</cp:coreProperties>
</file>