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user/Desktop/Andervold/CFO.University/Tools/Finance/Business Planning/"/>
    </mc:Choice>
  </mc:AlternateContent>
  <xr:revisionPtr revIDLastSave="0" documentId="8_{D0707AFD-3EF0-4643-A432-01702755914D}" xr6:coauthVersionLast="34" xr6:coauthVersionMax="34" xr10:uidLastSave="{00000000-0000-0000-0000-000000000000}"/>
  <bookViews>
    <workbookView xWindow="1220" yWindow="5860" windowWidth="23140" windowHeight="12080" xr2:uid="{00000000-000D-0000-FFFF-FFFF00000000}"/>
  </bookViews>
  <sheets>
    <sheet name="About CFO.University" sheetId="3" r:id="rId1"/>
    <sheet name="PS P&amp;L Proforma" sheetId="1" r:id="rId2"/>
    <sheet name="Billing Rate-Utilization Matrix" sheetId="2" r:id="rId3"/>
  </sheets>
  <definedNames>
    <definedName name="_xlnm.Print_Area" localSheetId="0">'About CFO.University'!$B$2:$J$28</definedName>
    <definedName name="_xlnm.Print_Area" localSheetId="2">'Billing Rate-Utilization Matrix'!$C$21:$Y$33</definedName>
    <definedName name="_xlnm.Print_Area" localSheetId="1">'PS P&amp;L Proforma'!$B$8:$L$25</definedName>
    <definedName name="_xlnm.Print_Titles" localSheetId="2">'Billing Rate-Utilization Matrix'!$15:$18</definedName>
  </definedNames>
  <calcPr calcId="179021"/>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K14" i="1" l="1"/>
  <c r="D19" i="1"/>
  <c r="G15" i="2" l="1"/>
  <c r="R15" i="2" s="1"/>
  <c r="G6" i="2"/>
  <c r="G5" i="2"/>
  <c r="J6" i="2"/>
  <c r="J5" i="2"/>
  <c r="J22" i="2"/>
  <c r="K22" i="2" s="1"/>
  <c r="L22" i="2" s="1"/>
  <c r="M22" i="2" s="1"/>
  <c r="N22" i="2" s="1"/>
  <c r="O22" i="2" s="1"/>
  <c r="F6" i="2"/>
  <c r="F5" i="2"/>
  <c r="Y22" i="1"/>
  <c r="Y20" i="1"/>
  <c r="Y19" i="1"/>
  <c r="Y18" i="1"/>
  <c r="Y15" i="1"/>
  <c r="Y14" i="1"/>
  <c r="Y16" i="1" s="1"/>
  <c r="K18" i="1"/>
  <c r="K19" i="1"/>
  <c r="K20" i="1"/>
  <c r="F3" i="2" s="1"/>
  <c r="K22" i="1"/>
  <c r="F4" i="2" s="1"/>
  <c r="Y21" i="1" l="1"/>
  <c r="Y23" i="1" s="1"/>
  <c r="Y24" i="1" s="1"/>
  <c r="K15" i="1"/>
  <c r="K16" i="1" s="1"/>
  <c r="J3" i="2"/>
  <c r="I22" i="2"/>
  <c r="H22" i="2" s="1"/>
  <c r="G22" i="2" s="1"/>
  <c r="F22" i="2" s="1"/>
  <c r="E22" i="2" s="1"/>
  <c r="D28" i="2"/>
  <c r="D27" i="2" s="1"/>
  <c r="D26" i="2" s="1"/>
  <c r="D25" i="2" s="1"/>
  <c r="D24" i="2" s="1"/>
  <c r="D23" i="2" s="1"/>
  <c r="J4" i="2"/>
  <c r="K21" i="1"/>
  <c r="K23" i="1" s="1"/>
  <c r="D29" i="2" l="1"/>
  <c r="D30" i="2" s="1"/>
  <c r="D31" i="2" s="1"/>
  <c r="D32" i="2" s="1"/>
  <c r="D33" i="2" s="1"/>
  <c r="D34" i="2" s="1"/>
  <c r="K24" i="1"/>
  <c r="J28" i="2" s="1"/>
  <c r="J29" i="2" l="1"/>
  <c r="I29" i="2" s="1"/>
  <c r="H29" i="2" s="1"/>
  <c r="G29" i="2" s="1"/>
  <c r="F29" i="2" s="1"/>
  <c r="E29" i="2" s="1"/>
  <c r="I28" i="2"/>
  <c r="H28" i="2" s="1"/>
  <c r="G28" i="2" s="1"/>
  <c r="F28" i="2" s="1"/>
  <c r="E28" i="2" s="1"/>
  <c r="K28" i="2"/>
  <c r="L28" i="2" s="1"/>
  <c r="M28" i="2" s="1"/>
  <c r="N28" i="2" s="1"/>
  <c r="O28" i="2" s="1"/>
  <c r="J27" i="2"/>
  <c r="J26" i="2" s="1"/>
  <c r="K29" i="2" l="1"/>
  <c r="L29" i="2" s="1"/>
  <c r="M29" i="2" s="1"/>
  <c r="N29" i="2" s="1"/>
  <c r="O29" i="2" s="1"/>
  <c r="J30" i="2"/>
  <c r="K30" i="2" s="1"/>
  <c r="L30" i="2" s="1"/>
  <c r="M30" i="2" s="1"/>
  <c r="N30" i="2" s="1"/>
  <c r="O30" i="2" s="1"/>
  <c r="J25" i="2"/>
  <c r="K25" i="2" s="1"/>
  <c r="L25" i="2" s="1"/>
  <c r="M25" i="2" s="1"/>
  <c r="N25" i="2" s="1"/>
  <c r="O25" i="2" s="1"/>
  <c r="I26" i="2"/>
  <c r="H26" i="2" s="1"/>
  <c r="G26" i="2" s="1"/>
  <c r="F26" i="2" s="1"/>
  <c r="E26" i="2" s="1"/>
  <c r="I27" i="2"/>
  <c r="H27" i="2" s="1"/>
  <c r="G27" i="2" s="1"/>
  <c r="F27" i="2" s="1"/>
  <c r="E27" i="2" s="1"/>
  <c r="K27" i="2"/>
  <c r="L27" i="2" s="1"/>
  <c r="M27" i="2" s="1"/>
  <c r="N27" i="2" s="1"/>
  <c r="O27" i="2" s="1"/>
  <c r="K26" i="2"/>
  <c r="L26" i="2" s="1"/>
  <c r="M26" i="2" s="1"/>
  <c r="N26" i="2" s="1"/>
  <c r="O26" i="2" s="1"/>
  <c r="I30" i="2" l="1"/>
  <c r="H30" i="2" s="1"/>
  <c r="G30" i="2" s="1"/>
  <c r="F30" i="2" s="1"/>
  <c r="E30" i="2" s="1"/>
  <c r="J31" i="2"/>
  <c r="J32" i="2" s="1"/>
  <c r="J24" i="2"/>
  <c r="K24" i="2" s="1"/>
  <c r="L24" i="2" s="1"/>
  <c r="M24" i="2" s="1"/>
  <c r="N24" i="2" s="1"/>
  <c r="O24" i="2" s="1"/>
  <c r="I25" i="2"/>
  <c r="H25" i="2" s="1"/>
  <c r="G25" i="2" s="1"/>
  <c r="F25" i="2" s="1"/>
  <c r="E25" i="2" s="1"/>
  <c r="J23" i="2" l="1"/>
  <c r="I23" i="2" s="1"/>
  <c r="H23" i="2" s="1"/>
  <c r="K32" i="2"/>
  <c r="L32" i="2" s="1"/>
  <c r="M32" i="2" s="1"/>
  <c r="N32" i="2" s="1"/>
  <c r="O32" i="2" s="1"/>
  <c r="J33" i="2"/>
  <c r="K31" i="2"/>
  <c r="L31" i="2" s="1"/>
  <c r="M31" i="2" s="1"/>
  <c r="N31" i="2" s="1"/>
  <c r="O31" i="2" s="1"/>
  <c r="I32" i="2"/>
  <c r="H32" i="2" s="1"/>
  <c r="G32" i="2" s="1"/>
  <c r="F32" i="2" s="1"/>
  <c r="E32" i="2" s="1"/>
  <c r="I31" i="2"/>
  <c r="H31" i="2" s="1"/>
  <c r="G31" i="2" s="1"/>
  <c r="F31" i="2" s="1"/>
  <c r="E31" i="2" s="1"/>
  <c r="I24" i="2"/>
  <c r="H24" i="2" s="1"/>
  <c r="G24" i="2" s="1"/>
  <c r="F24" i="2" s="1"/>
  <c r="E24" i="2" s="1"/>
  <c r="G23" i="2" l="1"/>
  <c r="F23" i="2" s="1"/>
  <c r="E23" i="2" s="1"/>
  <c r="K23" i="2"/>
  <c r="L23" i="2" s="1"/>
  <c r="M23" i="2" s="1"/>
  <c r="N23" i="2" s="1"/>
  <c r="O23" i="2" s="1"/>
  <c r="I33" i="2"/>
  <c r="H33" i="2" s="1"/>
  <c r="G33" i="2" s="1"/>
  <c r="F33" i="2" s="1"/>
  <c r="E33" i="2" s="1"/>
  <c r="K33" i="2"/>
  <c r="L33" i="2" s="1"/>
  <c r="M33" i="2" s="1"/>
  <c r="N33" i="2" s="1"/>
  <c r="O33" i="2" s="1"/>
</calcChain>
</file>

<file path=xl/sharedStrings.xml><?xml version="1.0" encoding="utf-8"?>
<sst xmlns="http://schemas.openxmlformats.org/spreadsheetml/2006/main" count="97" uniqueCount="73">
  <si>
    <t xml:space="preserve">Overhead Cost </t>
  </si>
  <si>
    <t>Ave Admin Cost/hr</t>
  </si>
  <si>
    <t># of Admin Staff</t>
  </si>
  <si>
    <t xml:space="preserve">Salaries </t>
  </si>
  <si>
    <t xml:space="preserve">Admin </t>
  </si>
  <si>
    <t xml:space="preserve">Overhead </t>
  </si>
  <si>
    <t xml:space="preserve">Total Salaries </t>
  </si>
  <si>
    <t>Net Profit</t>
  </si>
  <si>
    <t>Total Expenses</t>
  </si>
  <si>
    <t xml:space="preserve">Earnings </t>
  </si>
  <si>
    <t>Consulting (W-2)</t>
  </si>
  <si>
    <t>Consulting (1099)</t>
  </si>
  <si>
    <t>Fixed</t>
  </si>
  <si>
    <t xml:space="preserve">FTE 1099 Consultants </t>
  </si>
  <si>
    <t>FTE W-2 Consultants</t>
  </si>
  <si>
    <t>Ave W-2 Bill Rate/hr</t>
  </si>
  <si>
    <t>W-2 Consulting Utilization</t>
  </si>
  <si>
    <t>Ave W-2 Cost/hr</t>
  </si>
  <si>
    <t>Ave 1099 Cost/hr</t>
  </si>
  <si>
    <t>Revenue  W-2</t>
  </si>
  <si>
    <t>Revenue 1099</t>
  </si>
  <si>
    <t>Total Revenue</t>
  </si>
  <si>
    <t xml:space="preserve">Inputs </t>
  </si>
  <si>
    <t xml:space="preserve">Variables </t>
  </si>
  <si>
    <t>W-2 Consulting Utilization %</t>
  </si>
  <si>
    <t xml:space="preserve">Example  ABC Co. </t>
  </si>
  <si>
    <t>Overhead Cost (Annual)</t>
  </si>
  <si>
    <t># of FTE W-2 Consultants</t>
  </si>
  <si>
    <t xml:space="preserve"># of FTE 1099 Consultants </t>
  </si>
  <si>
    <t># = Number</t>
  </si>
  <si>
    <t># of FTE Admin Staff</t>
  </si>
  <si>
    <t xml:space="preserve">W-2 = Worker employed by the company </t>
  </si>
  <si>
    <t>1099 = Consultant doing work for the company, not an employee</t>
  </si>
  <si>
    <t xml:space="preserve">This is simple Tool used to quickly assess the combination of  billing rates, utilization and cost structure of a professional services firm </t>
  </si>
  <si>
    <t>Abbreviated Annual Earnings Pro Forma for Professional Services Firms</t>
  </si>
  <si>
    <t>Consultants = Revenue Generators</t>
  </si>
  <si>
    <t xml:space="preserve">Admin = Non Revenue Generators </t>
  </si>
  <si>
    <t>Key:</t>
  </si>
  <si>
    <t>Average  W-2 Bill Rate /hr</t>
  </si>
  <si>
    <t xml:space="preserve">Admin Spend </t>
  </si>
  <si>
    <t xml:space="preserve">Overhead Spend </t>
  </si>
  <si>
    <t xml:space="preserve">Per Consultant </t>
  </si>
  <si>
    <t xml:space="preserve"># of W2 Consultants </t>
  </si>
  <si>
    <t xml:space="preserve"># of 1099 Consultants </t>
  </si>
  <si>
    <t xml:space="preserve">Cost Per Hour </t>
  </si>
  <si>
    <t>Rate Change Increment</t>
  </si>
  <si>
    <t xml:space="preserve">Rate Change Increment </t>
  </si>
  <si>
    <t xml:space="preserve">Utilization of W-2 Consultants </t>
  </si>
  <si>
    <t>Initial Billing Rate</t>
  </si>
  <si>
    <t>Bill Rate/Hr</t>
  </si>
  <si>
    <t>Your Company Name</t>
  </si>
  <si>
    <t>Average FTE Billing Rate per hour</t>
  </si>
  <si>
    <t xml:space="preserve">The  Matrix indicates the estimated Profitability for your firm at different Average Billing and Utilization Rates.  The graph to right highlights the profitability (vertical  axis) for each billing rate (colored lines) across a spectrum of Utilization Rates (the horizontal axis).  Enjoy using these tools to analyze and  improve your business model.   (print settings set) </t>
  </si>
  <si>
    <t xml:space="preserve">After completing this page, complete the Billing Rate-Utilzation Matrix tab too.   It's super easy and insightful.  </t>
  </si>
  <si>
    <r>
      <rPr>
        <b/>
        <u/>
        <sz val="11"/>
        <color theme="1"/>
        <rFont val="Calibri"/>
        <family val="2"/>
        <scheme val="minor"/>
      </rPr>
      <t xml:space="preserve">Instructions: </t>
    </r>
    <r>
      <rPr>
        <b/>
        <sz val="11"/>
        <color theme="1"/>
        <rFont val="Calibri"/>
        <family val="2"/>
        <scheme val="minor"/>
      </rPr>
      <t xml:space="preserve"> Complete the PS P&amp;L Proforma Tab (the first tab in this worksheet)  to use the Billing Rate -Utilization Matrix.   Adjust the two Rate Change Increment fields (cells E19 and B22 below) to fit the Billing and Utilization Rate ranges to be analyzed.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</si>
  <si>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</si>
  <si>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</si>
  <si>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</si>
  <si>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</si>
  <si>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</si>
  <si>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"PS P&amp;L Proforma"  Tab to begin using the Tool </t>
  </si>
  <si>
    <t xml:space="preserve">Profitability in 000s of USD </t>
  </si>
  <si>
    <t>FTE = Full Time Equivalents = 2080 hours/year</t>
  </si>
  <si>
    <t>Utilization % = % of a Full Year Billed to Clients (Full Year = 2080 hours/year)</t>
  </si>
  <si>
    <t>Overhead Cost = All non Salary Costs of the Firm</t>
  </si>
  <si>
    <t xml:space="preserve">About this Tool </t>
  </si>
  <si>
    <t xml:space="preserve">Earnings Pro-Forma for a Professional Services Firm </t>
  </si>
  <si>
    <r>
      <t xml:space="preserve">This snappy </t>
    </r>
    <r>
      <rPr>
        <b/>
        <u/>
        <sz val="12"/>
        <color theme="1"/>
        <rFont val="Roboto"/>
      </rPr>
      <t>Earnings Pro-Forma for a Professional Services Firm</t>
    </r>
    <r>
      <rPr>
        <b/>
        <sz val="12"/>
        <color theme="1"/>
        <rFont val="Roboto"/>
      </rPr>
      <t xml:space="preserve"> tool   quickly assesses the combination of  billing rates, utilization and cost structure of a professional services firm help you anlyze these critical components of earnings.           
</t>
    </r>
  </si>
  <si>
    <t xml:space="preserve">The  Matrix estimates the Profitability for your firm at different Average Billing and Utilization Rates.  A graph helps you visualize the impact at different rates.    Enjoy using these tools to analyze and  improve your business model.    </t>
  </si>
  <si>
    <r>
      <rPr>
        <b/>
        <u/>
        <sz val="11"/>
        <color theme="1"/>
        <rFont val="Calibri"/>
        <family val="2"/>
        <scheme val="minor"/>
      </rPr>
      <t>Instructions:</t>
    </r>
    <r>
      <rPr>
        <b/>
        <sz val="11"/>
        <color theme="1"/>
        <rFont val="Calibri"/>
        <family val="2"/>
        <scheme val="minor"/>
      </rPr>
      <t xml:space="preserve">  Fill in the Tan boxes below, share the information with your team  and let the fun begin!  A completed example is to the right (print  settings fixed)</t>
    </r>
  </si>
  <si>
    <t>Ave 1099 Bill Rate/hr paid</t>
  </si>
  <si>
    <r>
      <t xml:space="preserve">The </t>
    </r>
    <r>
      <rPr>
        <b/>
        <u/>
        <sz val="12"/>
        <color theme="1"/>
        <rFont val="Roboto "/>
      </rPr>
      <t>Billing Rate Utilization Matrix</t>
    </r>
    <r>
      <rPr>
        <b/>
        <sz val="12"/>
        <color theme="1"/>
        <rFont val="Roboto "/>
      </rPr>
      <t xml:space="preserve"> adds additional insights and allows you to create a sensitivity analysis using your parameters.   </t>
    </r>
  </si>
  <si>
    <r>
      <t>Go to  the "</t>
    </r>
    <r>
      <rPr>
        <b/>
        <u/>
        <sz val="11"/>
        <color theme="1"/>
        <rFont val="Roboto"/>
      </rPr>
      <t xml:space="preserve">PS P&amp;L Proformat </t>
    </r>
    <r>
      <rPr>
        <b/>
        <sz val="11"/>
        <color theme="1"/>
        <rFont val="Roboto"/>
      </rPr>
      <t>" tab to begin.   Once you have the key variables in a comfortable range use the "</t>
    </r>
    <r>
      <rPr>
        <b/>
        <u/>
        <sz val="11"/>
        <color theme="1"/>
        <rFont val="Roboto"/>
      </rPr>
      <t>Billing Rate Utilization Matrix</t>
    </r>
    <r>
      <rPr>
        <b/>
        <sz val="11"/>
        <color theme="1"/>
        <rFont val="Roboto"/>
      </rPr>
      <t xml:space="preserve">" to analyze sensitivity and chart your pricing/utilization course to achieve your earnings potential.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</si>
</sst>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6">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sz val="10"/>
      <color theme="1"/>
      <name val="Calibri"/>
      <family val="2"/>
      <scheme val="minor"/>
    </font>
    <font>
      <b/>
      <sz val="11"/>
      <color theme="0"/>
      <name val="Calibri"/>
      <family val="2"/>
      <scheme val="minor"/>
    </font>
    <font>
      <b/>
      <u/>
      <sz val="11"/>
      <color theme="1"/>
      <name val="Calibri"/>
      <family val="2"/>
      <scheme val="minor"/>
    </font>
    <font>
      <sz val="11"/>
      <color theme="0"/>
      <name val="Calibri"/>
      <family val="2"/>
      <scheme val="minor"/>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0"/>
      <name val="Calibri"/>
      <family val="2"/>
      <scheme val="minor"/>
    </font>
    <font>
      <b/>
      <sz val="12"/>
      <color theme="0"/>
      <name val="Calibri"/>
      <family val="2"/>
      <scheme val="minor"/>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
      <b/>
      <u/>
      <sz val="12"/>
      <color theme="1"/>
      <name val="Roboto "/>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rgb="FF375D4C"/>
        <bgColor indexed="64"/>
      </patternFill>
    </fill>
    <fill>
      <patternFill patternType="solid">
        <fgColor theme="0" tint="-0.14999847407452621"/>
        <bgColor indexed="64"/>
      </patternFill>
    </fill>
  </fills>
  <borders count="43">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medium">
        <color auto="1"/>
      </left>
      <right style="thin">
        <color auto="1"/>
      </right>
      <top style="medium">
        <color theme="0" tint="-0.34998626667073579"/>
      </top>
      <bottom style="medium">
        <color theme="0" tint="-0.34998626667073579"/>
      </bottom>
      <diagonal/>
    </border>
    <border>
      <left style="medium">
        <color auto="1"/>
      </left>
      <right style="thin">
        <color auto="1"/>
      </right>
      <top style="medium">
        <color theme="0" tint="-0.34998626667073579"/>
      </top>
      <bottom style="medium">
        <color auto="1"/>
      </bottom>
      <diagonal/>
    </border>
    <border>
      <left/>
      <right style="thin">
        <color theme="0" tint="-0.24994659260841701"/>
      </right>
      <top style="medium">
        <color auto="1"/>
      </top>
      <bottom style="thin">
        <color auto="1"/>
      </bottom>
      <diagonal/>
    </border>
    <border>
      <left style="medium">
        <color auto="1"/>
      </left>
      <right style="thin">
        <color auto="1"/>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auto="1"/>
      </left>
      <right style="medium">
        <color auto="1"/>
      </right>
      <top style="medium">
        <color auto="1"/>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83">
    <xf numFmtId="0" fontId="0" fillId="0" borderId="0" xfId="0"/>
    <xf numFmtId="0" fontId="0" fillId="2" borderId="0" xfId="0" applyFill="1"/>
    <xf numFmtId="0" fontId="0" fillId="2" borderId="0" xfId="0" applyFill="1" applyProtection="1">
      <protection hidden="1"/>
    </xf>
    <xf numFmtId="0" fontId="2" fillId="2" borderId="9" xfId="0" applyFont="1" applyFill="1" applyBorder="1" applyAlignment="1" applyProtection="1">
      <alignment horizontal="center"/>
      <protection hidden="1"/>
    </xf>
    <xf numFmtId="0" fontId="2" fillId="2" borderId="11" xfId="0" applyFont="1" applyFill="1" applyBorder="1" applyAlignment="1" applyProtection="1">
      <alignment horizontal="right"/>
      <protection hidden="1"/>
    </xf>
    <xf numFmtId="0" fontId="0" fillId="2" borderId="5" xfId="0" applyFill="1" applyBorder="1" applyAlignment="1" applyProtection="1">
      <alignment horizontal="left"/>
      <protection hidden="1"/>
    </xf>
    <xf numFmtId="0" fontId="0" fillId="2" borderId="5" xfId="0" applyFill="1" applyBorder="1" applyProtection="1">
      <protection hidden="1"/>
    </xf>
    <xf numFmtId="0" fontId="0" fillId="2" borderId="0" xfId="0" applyFill="1" applyBorder="1" applyProtection="1">
      <protection hidden="1"/>
    </xf>
    <xf numFmtId="164" fontId="0" fillId="2" borderId="6" xfId="1" applyNumberFormat="1" applyFont="1" applyFill="1" applyBorder="1" applyProtection="1">
      <protection hidden="1"/>
    </xf>
    <xf numFmtId="164" fontId="0" fillId="2" borderId="13" xfId="0" applyNumberFormat="1" applyFill="1" applyBorder="1" applyProtection="1">
      <protection hidden="1"/>
    </xf>
    <xf numFmtId="0" fontId="0" fillId="2" borderId="7" xfId="0" applyFill="1" applyBorder="1" applyProtection="1">
      <protection hidden="1"/>
    </xf>
    <xf numFmtId="0" fontId="0" fillId="2" borderId="1" xfId="0" applyFill="1" applyBorder="1" applyProtection="1">
      <protection hidden="1"/>
    </xf>
    <xf numFmtId="164" fontId="2" fillId="2" borderId="8" xfId="1" applyNumberFormat="1"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164" fontId="0" fillId="2" borderId="6" xfId="0" applyNumberFormat="1" applyFill="1" applyBorder="1" applyProtection="1">
      <protection hidden="1"/>
    </xf>
    <xf numFmtId="164" fontId="2" fillId="2" borderId="12" xfId="1" applyNumberFormat="1" applyFont="1" applyFill="1" applyBorder="1" applyProtection="1">
      <protection hidden="1"/>
    </xf>
    <xf numFmtId="164" fontId="0" fillId="2" borderId="4" xfId="1" applyNumberFormat="1" applyFont="1" applyFill="1" applyBorder="1" applyProtection="1">
      <protection hidden="1"/>
    </xf>
    <xf numFmtId="0" fontId="2" fillId="2" borderId="2" xfId="0" applyFont="1" applyFill="1" applyBorder="1" applyProtection="1">
      <protection hidden="1"/>
    </xf>
    <xf numFmtId="164" fontId="0" fillId="2" borderId="2" xfId="0" applyNumberFormat="1" applyFill="1" applyBorder="1" applyAlignment="1" applyProtection="1">
      <alignment horizontal="center"/>
      <protection hidden="1"/>
    </xf>
    <xf numFmtId="164" fontId="0" fillId="2" borderId="4" xfId="0" applyNumberFormat="1"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164" fontId="2" fillId="2" borderId="11" xfId="1" applyNumberFormat="1" applyFont="1" applyFill="1" applyBorder="1" applyProtection="1">
      <protection hidden="1"/>
    </xf>
    <xf numFmtId="0" fontId="2" fillId="2" borderId="0" xfId="0" applyFont="1" applyFill="1" applyProtection="1">
      <protection hidden="1"/>
    </xf>
    <xf numFmtId="0" fontId="0" fillId="3" borderId="0" xfId="0" applyFill="1" applyProtection="1">
      <protection hidden="1"/>
    </xf>
    <xf numFmtId="0" fontId="0" fillId="2" borderId="0" xfId="0" applyFill="1"/>
    <xf numFmtId="164" fontId="0" fillId="3" borderId="0" xfId="1" applyNumberFormat="1" applyFont="1" applyFill="1" applyProtection="1">
      <protection hidden="1"/>
    </xf>
    <xf numFmtId="0" fontId="0" fillId="5" borderId="20" xfId="0" applyFill="1" applyBorder="1" applyProtection="1">
      <protection hidden="1"/>
    </xf>
    <xf numFmtId="0" fontId="0" fillId="5" borderId="21" xfId="0" applyFill="1" applyBorder="1" applyProtection="1">
      <protection hidden="1"/>
    </xf>
    <xf numFmtId="0" fontId="0" fillId="5" borderId="12" xfId="0" applyFill="1" applyBorder="1" applyProtection="1">
      <protection hidden="1"/>
    </xf>
    <xf numFmtId="164" fontId="0" fillId="5" borderId="21" xfId="1" applyNumberFormat="1" applyFont="1" applyFill="1" applyBorder="1" applyProtection="1">
      <protection hidden="1"/>
    </xf>
    <xf numFmtId="164" fontId="0" fillId="5" borderId="12" xfId="1" applyNumberFormat="1" applyFont="1" applyFill="1" applyBorder="1" applyProtection="1">
      <protection hidden="1"/>
    </xf>
    <xf numFmtId="164" fontId="0" fillId="5" borderId="12" xfId="0" applyNumberFormat="1" applyFill="1" applyBorder="1" applyProtection="1">
      <protection hidden="1"/>
    </xf>
    <xf numFmtId="0" fontId="0" fillId="5" borderId="5" xfId="0" applyFill="1" applyBorder="1" applyAlignment="1" applyProtection="1">
      <alignment horizontal="center"/>
      <protection locked="0"/>
    </xf>
    <xf numFmtId="0" fontId="0" fillId="5" borderId="7" xfId="0" applyFill="1" applyBorder="1" applyAlignment="1" applyProtection="1">
      <alignment horizontal="center"/>
      <protection locked="0"/>
    </xf>
    <xf numFmtId="164" fontId="0" fillId="5" borderId="2" xfId="1" applyNumberFormat="1" applyFont="1" applyFill="1" applyBorder="1" applyAlignment="1" applyProtection="1">
      <alignment horizontal="center"/>
      <protection locked="0"/>
    </xf>
    <xf numFmtId="9" fontId="0" fillId="5" borderId="5" xfId="2" applyFont="1" applyFill="1" applyBorder="1" applyAlignment="1" applyProtection="1">
      <alignment horizontal="center"/>
      <protection locked="0"/>
    </xf>
    <xf numFmtId="164" fontId="1" fillId="5" borderId="7" xfId="1" applyNumberFormat="1" applyFont="1" applyFill="1" applyBorder="1" applyProtection="1">
      <protection locked="0"/>
    </xf>
    <xf numFmtId="164" fontId="0" fillId="5" borderId="5" xfId="1" applyNumberFormat="1" applyFont="1" applyFill="1" applyBorder="1" applyAlignment="1" applyProtection="1">
      <alignment horizontal="center"/>
      <protection locked="0"/>
    </xf>
    <xf numFmtId="164" fontId="0" fillId="5" borderId="7" xfId="1" applyNumberFormat="1" applyFont="1" applyFill="1" applyBorder="1" applyAlignment="1" applyProtection="1">
      <alignment horizontal="center"/>
      <protection locked="0"/>
    </xf>
    <xf numFmtId="164" fontId="0" fillId="5" borderId="7" xfId="0" applyNumberFormat="1" applyFill="1" applyBorder="1" applyAlignment="1" applyProtection="1">
      <alignment horizontal="center"/>
      <protection locked="0"/>
    </xf>
    <xf numFmtId="0" fontId="0" fillId="5" borderId="6" xfId="0" applyFill="1" applyBorder="1" applyProtection="1">
      <protection hidden="1"/>
    </xf>
    <xf numFmtId="0" fontId="0" fillId="5" borderId="8" xfId="0" applyFill="1" applyBorder="1" applyProtection="1">
      <protection hidden="1"/>
    </xf>
    <xf numFmtId="0" fontId="0" fillId="5" borderId="4" xfId="0" applyFill="1" applyBorder="1" applyProtection="1">
      <protection hidden="1"/>
    </xf>
    <xf numFmtId="164" fontId="0" fillId="5" borderId="6" xfId="1" applyNumberFormat="1" applyFont="1" applyFill="1" applyBorder="1" applyProtection="1">
      <protection hidden="1"/>
    </xf>
    <xf numFmtId="9" fontId="0" fillId="5" borderId="8" xfId="2" applyFont="1" applyFill="1" applyBorder="1" applyProtection="1">
      <protection hidden="1"/>
    </xf>
    <xf numFmtId="164" fontId="0" fillId="5" borderId="8" xfId="1" applyNumberFormat="1" applyFont="1" applyFill="1" applyBorder="1" applyProtection="1">
      <protection hidden="1"/>
    </xf>
    <xf numFmtId="164" fontId="0" fillId="5" borderId="8" xfId="0" applyNumberFormat="1" applyFill="1" applyBorder="1" applyProtection="1">
      <protection hidden="1"/>
    </xf>
    <xf numFmtId="0" fontId="5" fillId="2" borderId="0" xfId="0" applyFont="1" applyFill="1" applyProtection="1">
      <protection hidden="1"/>
    </xf>
    <xf numFmtId="0" fontId="2" fillId="0" borderId="0" xfId="0" applyFont="1" applyAlignment="1">
      <alignment vertical="center" textRotation="90"/>
    </xf>
    <xf numFmtId="0" fontId="2" fillId="5" borderId="17"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164" fontId="2" fillId="5" borderId="17" xfId="1" applyNumberFormat="1" applyFont="1" applyFill="1" applyBorder="1" applyAlignment="1" applyProtection="1">
      <alignment horizontal="center"/>
      <protection locked="0"/>
    </xf>
    <xf numFmtId="9" fontId="2" fillId="5" borderId="18" xfId="2" applyFont="1" applyFill="1" applyBorder="1" applyAlignment="1" applyProtection="1">
      <alignment horizontal="center"/>
      <protection locked="0"/>
    </xf>
    <xf numFmtId="164" fontId="2" fillId="5" borderId="18" xfId="1" applyNumberFormat="1" applyFont="1" applyFill="1" applyBorder="1" applyAlignment="1" applyProtection="1">
      <alignment horizontal="center"/>
      <protection locked="0"/>
    </xf>
    <xf numFmtId="164" fontId="2" fillId="5" borderId="19" xfId="1" applyNumberFormat="1" applyFont="1" applyFill="1" applyBorder="1" applyAlignment="1" applyProtection="1">
      <alignment horizontal="center"/>
      <protection locked="0"/>
    </xf>
    <xf numFmtId="164" fontId="2" fillId="2" borderId="2" xfId="0" applyNumberFormat="1" applyFont="1" applyFill="1" applyBorder="1" applyAlignment="1" applyProtection="1">
      <alignment horizontal="center"/>
      <protection hidden="1"/>
    </xf>
    <xf numFmtId="164" fontId="2" fillId="5" borderId="19" xfId="0" applyNumberFormat="1" applyFont="1" applyFill="1" applyBorder="1" applyAlignment="1" applyProtection="1">
      <alignment horizontal="center"/>
      <protection locked="0"/>
    </xf>
    <xf numFmtId="164" fontId="0" fillId="2" borderId="0" xfId="1" applyNumberFormat="1" applyFont="1" applyFill="1"/>
    <xf numFmtId="0" fontId="2" fillId="2" borderId="0" xfId="0" applyFont="1" applyFill="1" applyAlignment="1">
      <alignment vertical="center" textRotation="90"/>
    </xf>
    <xf numFmtId="0" fontId="0" fillId="2" borderId="0" xfId="0" applyFill="1" applyAlignment="1">
      <alignment vertical="center"/>
    </xf>
    <xf numFmtId="0" fontId="0" fillId="2" borderId="0" xfId="0" applyFill="1" applyAlignment="1">
      <alignment horizontal="right"/>
    </xf>
    <xf numFmtId="44" fontId="0" fillId="2" borderId="0" xfId="1" applyFont="1" applyFill="1"/>
    <xf numFmtId="9" fontId="0" fillId="5" borderId="29" xfId="2" applyFont="1" applyFill="1" applyBorder="1"/>
    <xf numFmtId="9" fontId="0" fillId="5" borderId="30" xfId="2" applyFont="1" applyFill="1" applyBorder="1"/>
    <xf numFmtId="164" fontId="0" fillId="5" borderId="31" xfId="0" applyNumberFormat="1" applyFill="1" applyBorder="1" applyAlignment="1">
      <alignment vertical="center"/>
    </xf>
    <xf numFmtId="164" fontId="0" fillId="5" borderId="32" xfId="0" applyNumberFormat="1" applyFill="1" applyBorder="1" applyAlignment="1">
      <alignment vertical="center"/>
    </xf>
    <xf numFmtId="164" fontId="7" fillId="6" borderId="23" xfId="0" applyNumberFormat="1" applyFont="1" applyFill="1" applyBorder="1" applyAlignment="1">
      <alignment horizontal="center" vertical="center"/>
    </xf>
    <xf numFmtId="0" fontId="2" fillId="2" borderId="0" xfId="0" applyFont="1" applyFill="1" applyAlignment="1">
      <alignment vertical="center" wrapText="1"/>
    </xf>
    <xf numFmtId="0" fontId="0" fillId="2" borderId="2" xfId="0" applyFill="1" applyBorder="1"/>
    <xf numFmtId="9" fontId="0" fillId="5" borderId="33" xfId="2" applyFont="1" applyFill="1" applyBorder="1"/>
    <xf numFmtId="164" fontId="0" fillId="5" borderId="34" xfId="0" applyNumberFormat="1" applyFill="1" applyBorder="1" applyAlignment="1">
      <alignment vertical="center"/>
    </xf>
    <xf numFmtId="0" fontId="0" fillId="2" borderId="4" xfId="0" applyFill="1" applyBorder="1"/>
    <xf numFmtId="164" fontId="2" fillId="5" borderId="0" xfId="1" applyNumberFormat="1" applyFont="1" applyFill="1" applyAlignment="1" applyProtection="1">
      <alignment vertical="center"/>
      <protection locked="0"/>
    </xf>
    <xf numFmtId="0" fontId="6" fillId="2" borderId="0" xfId="0" applyFont="1" applyFill="1" applyAlignment="1">
      <alignment vertical="center"/>
    </xf>
    <xf numFmtId="9" fontId="2" fillId="5" borderId="0" xfId="2" applyFont="1" applyFill="1" applyAlignment="1" applyProtection="1">
      <alignment horizontal="center" vertical="center"/>
      <protection locked="0"/>
    </xf>
    <xf numFmtId="9" fontId="0" fillId="2" borderId="12" xfId="2" applyFont="1" applyFill="1" applyBorder="1" applyProtection="1">
      <protection hidden="1"/>
    </xf>
    <xf numFmtId="164" fontId="2" fillId="2" borderId="19" xfId="1" applyNumberFormat="1" applyFont="1" applyFill="1" applyBorder="1" applyProtection="1"/>
    <xf numFmtId="0" fontId="4" fillId="2" borderId="0" xfId="0" applyFont="1" applyFill="1" applyBorder="1" applyAlignment="1">
      <alignment horizontal="center" vertical="center" wrapText="1"/>
    </xf>
    <xf numFmtId="0" fontId="0" fillId="7" borderId="0" xfId="0" applyFill="1"/>
    <xf numFmtId="0" fontId="0" fillId="6" borderId="3" xfId="0" applyFill="1" applyBorder="1" applyProtection="1">
      <protection hidden="1"/>
    </xf>
    <xf numFmtId="0" fontId="0" fillId="6" borderId="0" xfId="0" applyFill="1" applyBorder="1" applyProtection="1">
      <protection hidden="1"/>
    </xf>
    <xf numFmtId="0" fontId="0" fillId="6" borderId="5"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11" fillId="7" borderId="0" xfId="0" applyFont="1" applyFill="1"/>
    <xf numFmtId="0" fontId="12" fillId="6" borderId="5" xfId="0" applyFont="1" applyFill="1" applyBorder="1" applyAlignment="1" applyProtection="1">
      <alignment horizontal="center" vertical="center"/>
      <protection hidden="1"/>
    </xf>
    <xf numFmtId="0" fontId="12" fillId="6" borderId="0" xfId="0" applyFont="1" applyFill="1" applyBorder="1" applyAlignment="1" applyProtection="1">
      <alignment horizontal="center" vertical="center"/>
      <protection hidden="1"/>
    </xf>
    <xf numFmtId="0" fontId="12" fillId="6" borderId="6" xfId="0" applyFont="1" applyFill="1" applyBorder="1" applyAlignment="1" applyProtection="1">
      <alignment horizontal="center" vertical="center"/>
      <protection hidden="1"/>
    </xf>
    <xf numFmtId="0" fontId="0" fillId="7" borderId="0" xfId="0" applyFill="1" applyProtection="1">
      <protection hidden="1"/>
    </xf>
    <xf numFmtId="0" fontId="13" fillId="5" borderId="5"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0" fillId="5" borderId="5" xfId="0" applyFill="1" applyBorder="1"/>
    <xf numFmtId="0" fontId="11" fillId="5" borderId="0" xfId="0" applyFont="1" applyFill="1" applyBorder="1" applyAlignment="1">
      <alignment vertical="top" wrapText="1"/>
    </xf>
    <xf numFmtId="0" fontId="11" fillId="5" borderId="6" xfId="0" applyFont="1" applyFill="1" applyBorder="1" applyAlignment="1">
      <alignment vertical="top" wrapText="1"/>
    </xf>
    <xf numFmtId="0" fontId="13" fillId="7" borderId="0" xfId="0" applyFont="1" applyFill="1"/>
    <xf numFmtId="0" fontId="13" fillId="7" borderId="0" xfId="0" applyFont="1" applyFill="1" applyAlignment="1">
      <alignment vertical="center"/>
    </xf>
    <xf numFmtId="0" fontId="11" fillId="5" borderId="5" xfId="0" applyFont="1" applyFill="1" applyBorder="1" applyAlignment="1">
      <alignment vertical="top" wrapText="1"/>
    </xf>
    <xf numFmtId="0" fontId="0" fillId="6" borderId="5" xfId="0" applyFill="1" applyBorder="1" applyProtection="1">
      <protection hidden="1"/>
    </xf>
    <xf numFmtId="0" fontId="0" fillId="6" borderId="6" xfId="0" applyFill="1" applyBorder="1" applyProtection="1">
      <protection hidden="1"/>
    </xf>
    <xf numFmtId="0" fontId="1" fillId="7" borderId="0" xfId="3" applyFill="1"/>
    <xf numFmtId="0" fontId="11" fillId="5" borderId="5" xfId="0" applyFont="1" applyFill="1" applyBorder="1" applyAlignment="1">
      <alignment vertical="center" wrapText="1"/>
    </xf>
    <xf numFmtId="0" fontId="11" fillId="5" borderId="0" xfId="0" applyFont="1" applyFill="1" applyBorder="1" applyAlignment="1">
      <alignment vertical="center" wrapText="1"/>
    </xf>
    <xf numFmtId="0" fontId="11" fillId="5" borderId="6" xfId="0" applyFont="1" applyFill="1" applyBorder="1" applyAlignment="1">
      <alignment vertical="center" wrapText="1"/>
    </xf>
    <xf numFmtId="0" fontId="0" fillId="5" borderId="0" xfId="0" applyFill="1" applyBorder="1"/>
    <xf numFmtId="0" fontId="0" fillId="5" borderId="6" xfId="0" applyFill="1" applyBorder="1"/>
    <xf numFmtId="9" fontId="16" fillId="3" borderId="29" xfId="2" applyFont="1" applyFill="1" applyBorder="1"/>
    <xf numFmtId="164" fontId="16" fillId="3" borderId="31" xfId="0" applyNumberFormat="1" applyFont="1" applyFill="1" applyBorder="1" applyAlignment="1">
      <alignment vertical="center"/>
    </xf>
    <xf numFmtId="164" fontId="0" fillId="2" borderId="23" xfId="0" applyNumberFormat="1" applyFont="1" applyFill="1" applyBorder="1" applyAlignment="1">
      <alignment horizontal="center" vertical="center"/>
    </xf>
    <xf numFmtId="164" fontId="0" fillId="2" borderId="24" xfId="0" applyNumberFormat="1" applyFont="1" applyFill="1" applyBorder="1" applyAlignment="1">
      <alignment horizontal="center" vertical="center"/>
    </xf>
    <xf numFmtId="164" fontId="0" fillId="2" borderId="22" xfId="0" applyNumberFormat="1" applyFont="1" applyFill="1" applyBorder="1" applyAlignment="1">
      <alignment horizontal="center" vertical="center"/>
    </xf>
    <xf numFmtId="164" fontId="0" fillId="2" borderId="25" xfId="0" applyNumberFormat="1" applyFont="1" applyFill="1" applyBorder="1" applyAlignment="1">
      <alignment horizontal="center" vertical="center"/>
    </xf>
    <xf numFmtId="164" fontId="0" fillId="2" borderId="26" xfId="0" applyNumberFormat="1" applyFont="1" applyFill="1" applyBorder="1" applyAlignment="1">
      <alignment horizontal="center" vertical="center"/>
    </xf>
    <xf numFmtId="164" fontId="9" fillId="2" borderId="3" xfId="0" applyNumberFormat="1" applyFont="1" applyFill="1" applyBorder="1" applyAlignment="1">
      <alignment vertical="center"/>
    </xf>
    <xf numFmtId="0" fontId="0" fillId="2" borderId="35" xfId="0" applyFill="1" applyBorder="1" applyProtection="1">
      <protection hidden="1"/>
    </xf>
    <xf numFmtId="0" fontId="0" fillId="2" borderId="37" xfId="0"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0" xfId="0" applyFill="1" applyBorder="1" applyAlignment="1" applyProtection="1">
      <protection hidden="1"/>
    </xf>
    <xf numFmtId="0" fontId="0" fillId="2" borderId="7" xfId="0" applyFill="1" applyBorder="1"/>
    <xf numFmtId="0" fontId="0" fillId="2" borderId="8" xfId="0" applyFill="1" applyBorder="1"/>
    <xf numFmtId="0" fontId="18" fillId="5" borderId="27" xfId="3" applyFont="1" applyFill="1" applyBorder="1" applyAlignment="1">
      <alignment vertical="top" wrapText="1"/>
    </xf>
    <xf numFmtId="0" fontId="20" fillId="5" borderId="27" xfId="3" applyFont="1" applyFill="1" applyBorder="1" applyAlignment="1">
      <alignment wrapText="1"/>
    </xf>
    <xf numFmtId="0" fontId="22" fillId="5" borderId="27" xfId="3" applyFont="1" applyFill="1" applyBorder="1" applyAlignment="1">
      <alignment horizontal="center" vertical="center" wrapText="1"/>
    </xf>
    <xf numFmtId="0" fontId="22" fillId="5" borderId="28" xfId="3" applyFont="1" applyFill="1" applyBorder="1" applyAlignment="1">
      <alignment horizontal="center" vertical="center" wrapText="1"/>
    </xf>
    <xf numFmtId="0" fontId="18" fillId="5" borderId="27" xfId="3" applyFont="1" applyFill="1" applyBorder="1" applyAlignment="1">
      <alignment horizontal="center" vertical="top" wrapText="1"/>
    </xf>
    <xf numFmtId="0" fontId="20" fillId="5" borderId="27" xfId="3" applyFont="1" applyFill="1" applyBorder="1" applyAlignment="1">
      <alignment horizontal="center" vertical="center" wrapText="1"/>
    </xf>
    <xf numFmtId="0" fontId="21" fillId="6" borderId="40"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41"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4" fillId="5" borderId="0"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8" xfId="0" applyFont="1" applyFill="1" applyBorder="1" applyAlignment="1">
      <alignment horizontal="center" vertical="center"/>
    </xf>
    <xf numFmtId="0" fontId="0" fillId="6" borderId="2" xfId="0" applyFill="1" applyBorder="1" applyAlignment="1" applyProtection="1">
      <alignment horizontal="center"/>
      <protection hidden="1"/>
    </xf>
    <xf numFmtId="0" fontId="0" fillId="6" borderId="3" xfId="0" applyFill="1" applyBorder="1" applyAlignment="1" applyProtection="1">
      <alignment horizontal="center"/>
      <protection hidden="1"/>
    </xf>
    <xf numFmtId="0" fontId="0" fillId="6" borderId="5" xfId="0" applyFill="1" applyBorder="1" applyAlignment="1" applyProtection="1">
      <alignment horizontal="center"/>
      <protection hidden="1"/>
    </xf>
    <xf numFmtId="0" fontId="0" fillId="6" borderId="0" xfId="0" applyFill="1" applyBorder="1" applyAlignment="1" applyProtection="1">
      <alignment horizontal="center"/>
      <protection hidden="1"/>
    </xf>
    <xf numFmtId="0" fontId="0" fillId="6" borderId="4" xfId="0" applyFill="1" applyBorder="1" applyAlignment="1" applyProtection="1">
      <alignment horizontal="center"/>
      <protection hidden="1"/>
    </xf>
    <xf numFmtId="0" fontId="0" fillId="6" borderId="6" xfId="0" applyFill="1" applyBorder="1" applyAlignment="1" applyProtection="1">
      <alignment horizontal="center"/>
      <protection hidden="1"/>
    </xf>
    <xf numFmtId="0" fontId="10"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1" fillId="5" borderId="5" xfId="0" applyFont="1" applyFill="1" applyBorder="1" applyAlignment="1">
      <alignment horizontal="center" vertical="top" wrapText="1"/>
    </xf>
    <xf numFmtId="0" fontId="11" fillId="5" borderId="0" xfId="0" applyFont="1" applyFill="1" applyBorder="1" applyAlignment="1">
      <alignment horizontal="center" vertical="top" wrapText="1"/>
    </xf>
    <xf numFmtId="0" fontId="11" fillId="5" borderId="6" xfId="0" applyFont="1" applyFill="1" applyBorder="1" applyAlignment="1">
      <alignment horizontal="center" vertical="top" wrapText="1"/>
    </xf>
    <xf numFmtId="0" fontId="2" fillId="2" borderId="9" xfId="0"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0" fontId="2" fillId="2" borderId="11" xfId="0" applyFont="1" applyFill="1" applyBorder="1" applyAlignment="1" applyProtection="1">
      <alignment horizontal="center"/>
      <protection hidden="1"/>
    </xf>
    <xf numFmtId="0" fontId="4" fillId="4" borderId="14" xfId="0" applyFont="1" applyFill="1" applyBorder="1" applyAlignment="1" applyProtection="1">
      <alignment horizontal="center"/>
      <protection hidden="1"/>
    </xf>
    <xf numFmtId="0" fontId="4" fillId="4" borderId="15" xfId="0" applyFont="1" applyFill="1" applyBorder="1" applyAlignment="1" applyProtection="1">
      <alignment horizontal="center"/>
      <protection hidden="1"/>
    </xf>
    <xf numFmtId="0" fontId="4" fillId="4" borderId="16" xfId="0" applyFont="1" applyFill="1" applyBorder="1" applyAlignment="1" applyProtection="1">
      <alignment horizontal="center"/>
      <protection hidden="1"/>
    </xf>
    <xf numFmtId="0" fontId="3" fillId="2" borderId="36" xfId="0" applyFont="1" applyFill="1" applyBorder="1" applyAlignment="1" applyProtection="1">
      <alignment horizontal="center"/>
      <protection hidden="1"/>
    </xf>
    <xf numFmtId="0" fontId="4" fillId="4" borderId="14"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2"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2" fillId="2" borderId="0" xfId="0" applyFont="1" applyFill="1" applyAlignment="1" applyProtection="1">
      <alignment horizontal="center" wrapText="1"/>
      <protection hidden="1"/>
    </xf>
    <xf numFmtId="0" fontId="25" fillId="2" borderId="0" xfId="0" applyFont="1" applyFill="1" applyAlignment="1" applyProtection="1">
      <alignment horizontal="center" vertical="center" wrapText="1"/>
      <protection hidden="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2" borderId="0" xfId="0" applyFill="1" applyAlignment="1">
      <alignment horizont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6" fillId="2" borderId="0" xfId="0" applyFont="1" applyFill="1" applyAlignment="1">
      <alignment horizontal="center" vertical="center" wrapText="1"/>
    </xf>
    <xf numFmtId="0" fontId="2" fillId="4" borderId="27" xfId="0" applyFont="1" applyFill="1" applyBorder="1" applyAlignment="1">
      <alignment horizontal="center" vertical="center" textRotation="90"/>
    </xf>
    <xf numFmtId="0" fontId="2" fillId="4" borderId="28" xfId="0" applyFont="1" applyFill="1" applyBorder="1" applyAlignment="1">
      <alignment horizontal="center" vertical="center" textRotation="90"/>
    </xf>
    <xf numFmtId="0" fontId="2" fillId="2" borderId="0" xfId="0" applyFont="1" applyFill="1" applyAlignment="1">
      <alignment horizontal="center" vertical="center" wrapText="1"/>
    </xf>
    <xf numFmtId="0" fontId="2" fillId="2" borderId="0" xfId="0" applyFont="1" applyFill="1" applyAlignment="1">
      <alignment horizontal="center" wrapText="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375D4C"/>
      <color rgb="FFEBC27D"/>
      <color rgb="FFF4E6D1"/>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600" b="1">
                <a:solidFill>
                  <a:srgbClr val="375D4C"/>
                </a:solidFill>
              </a:rPr>
              <a:t>Profit at different</a:t>
            </a:r>
            <a:r>
              <a:rPr lang="en-US" sz="1600" b="1" baseline="0">
                <a:solidFill>
                  <a:srgbClr val="375D4C"/>
                </a:solidFill>
              </a:rPr>
              <a:t> Hourly Billing Rate ($ s) and                                                    Utilization Rates (%)</a:t>
            </a:r>
            <a:endParaRPr lang="en-US" sz="1600" b="1">
              <a:solidFill>
                <a:srgbClr val="375D4C"/>
              </a:solidFill>
            </a:endParaRPr>
          </a:p>
        </c:rich>
      </c:tx>
      <c:layout>
        <c:manualLayout>
          <c:xMode val="edge"/>
          <c:yMode val="edge"/>
          <c:x val="0.235645055596584"/>
          <c:y val="2.02020202020202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435289875423"/>
          <c:y val="0.1796632996633"/>
          <c:w val="0.84518998533373602"/>
          <c:h val="0.64154298894456396"/>
        </c:manualLayout>
      </c:layout>
      <c:lineChart>
        <c:grouping val="standard"/>
        <c:varyColors val="0"/>
        <c:ser>
          <c:idx val="0"/>
          <c:order val="0"/>
          <c:tx>
            <c:strRef>
              <c:f>'Billing Rate-Utilization Matrix'!$D$23</c:f>
              <c:strCache>
                <c:ptCount val="1"/>
                <c:pt idx="0">
                  <c:v> #DIV/0! </c:v>
                </c:pt>
              </c:strCache>
            </c:strRef>
          </c:tx>
          <c:spPr>
            <a:ln w="28575" cap="rnd">
              <a:solidFill>
                <a:srgbClr val="EBC27D"/>
              </a:solidFill>
              <a:round/>
            </a:ln>
            <a:effectLst/>
          </c:spPr>
          <c:marker>
            <c:symbol val="none"/>
          </c:marker>
          <c:cat>
            <c:numRef>
              <c:f>'Billing Rate-Utilization Matrix'!$E$22:$O$22</c:f>
              <c:numCache>
                <c:formatCode>0%</c:formatCode>
                <c:ptCount val="11"/>
                <c:pt idx="0">
                  <c:v>-0.05</c:v>
                </c:pt>
                <c:pt idx="1">
                  <c:v>-0.04</c:v>
                </c:pt>
                <c:pt idx="2">
                  <c:v>-0.03</c:v>
                </c:pt>
                <c:pt idx="3">
                  <c:v>-0.02</c:v>
                </c:pt>
                <c:pt idx="4">
                  <c:v>-0.01</c:v>
                </c:pt>
                <c:pt idx="5">
                  <c:v>0</c:v>
                </c:pt>
                <c:pt idx="6">
                  <c:v>0.01</c:v>
                </c:pt>
                <c:pt idx="7">
                  <c:v>0.02</c:v>
                </c:pt>
                <c:pt idx="8">
                  <c:v>0.03</c:v>
                </c:pt>
                <c:pt idx="9">
                  <c:v>0.04</c:v>
                </c:pt>
                <c:pt idx="10">
                  <c:v>0.05</c:v>
                </c:pt>
              </c:numCache>
            </c:numRef>
          </c:cat>
          <c:val>
            <c:numRef>
              <c:f>'Billing Rate-Utilization Matrix'!$E$23:$O$23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259-4580-85A4-3C56A33ED286}"/>
            </c:ext>
          </c:extLst>
        </c:ser>
        <c:ser>
          <c:idx val="1"/>
          <c:order val="1"/>
          <c:tx>
            <c:strRef>
              <c:f>'Billing Rate-Utilization Matrix'!$D$28</c:f>
              <c:strCache>
                <c:ptCount val="1"/>
                <c:pt idx="0">
                  <c:v> #DIV/0! </c:v>
                </c:pt>
              </c:strCache>
            </c:strRef>
          </c:tx>
          <c:spPr>
            <a:ln w="28575" cap="rnd">
              <a:solidFill>
                <a:srgbClr val="6B301E"/>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6DB1-436C-AD50-529139439A4E}"/>
                </c:ext>
              </c:extLst>
            </c:dLbl>
            <c:dLbl>
              <c:idx val="1"/>
              <c:delete val="1"/>
              <c:extLst>
                <c:ext xmlns:c15="http://schemas.microsoft.com/office/drawing/2012/chart" uri="{CE6537A1-D6FC-4f65-9D91-7224C49458BB}"/>
                <c:ext xmlns:c16="http://schemas.microsoft.com/office/drawing/2014/chart" uri="{C3380CC4-5D6E-409C-BE32-E72D297353CC}">
                  <c16:uniqueId val="{00000009-6DB1-436C-AD50-529139439A4E}"/>
                </c:ext>
              </c:extLst>
            </c:dLbl>
            <c:dLbl>
              <c:idx val="2"/>
              <c:delete val="1"/>
              <c:extLst>
                <c:ext xmlns:c15="http://schemas.microsoft.com/office/drawing/2012/chart" uri="{CE6537A1-D6FC-4f65-9D91-7224C49458BB}"/>
                <c:ext xmlns:c16="http://schemas.microsoft.com/office/drawing/2014/chart" uri="{C3380CC4-5D6E-409C-BE32-E72D297353CC}">
                  <c16:uniqueId val="{00000008-6DB1-436C-AD50-529139439A4E}"/>
                </c:ext>
              </c:extLst>
            </c:dLbl>
            <c:dLbl>
              <c:idx val="3"/>
              <c:delete val="1"/>
              <c:extLst>
                <c:ext xmlns:c15="http://schemas.microsoft.com/office/drawing/2012/chart" uri="{CE6537A1-D6FC-4f65-9D91-7224C49458BB}"/>
                <c:ext xmlns:c16="http://schemas.microsoft.com/office/drawing/2014/chart" uri="{C3380CC4-5D6E-409C-BE32-E72D297353CC}">
                  <c16:uniqueId val="{00000007-6DB1-436C-AD50-529139439A4E}"/>
                </c:ext>
              </c:extLst>
            </c:dLbl>
            <c:dLbl>
              <c:idx val="4"/>
              <c:delete val="1"/>
              <c:extLst>
                <c:ext xmlns:c15="http://schemas.microsoft.com/office/drawing/2012/chart" uri="{CE6537A1-D6FC-4f65-9D91-7224C49458BB}"/>
                <c:ext xmlns:c16="http://schemas.microsoft.com/office/drawing/2014/chart" uri="{C3380CC4-5D6E-409C-BE32-E72D297353CC}">
                  <c16:uniqueId val="{00000006-6DB1-436C-AD50-529139439A4E}"/>
                </c:ext>
              </c:extLst>
            </c:dLbl>
            <c:dLbl>
              <c:idx val="5"/>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6DB1-436C-AD50-529139439A4E}"/>
                </c:ext>
              </c:extLst>
            </c:dLbl>
            <c:dLbl>
              <c:idx val="6"/>
              <c:delete val="1"/>
              <c:extLst>
                <c:ext xmlns:c15="http://schemas.microsoft.com/office/drawing/2012/chart" uri="{CE6537A1-D6FC-4f65-9D91-7224C49458BB}"/>
                <c:ext xmlns:c16="http://schemas.microsoft.com/office/drawing/2014/chart" uri="{C3380CC4-5D6E-409C-BE32-E72D297353CC}">
                  <c16:uniqueId val="{00000005-6DB1-436C-AD50-529139439A4E}"/>
                </c:ext>
              </c:extLst>
            </c:dLbl>
            <c:dLbl>
              <c:idx val="7"/>
              <c:delete val="1"/>
              <c:extLst>
                <c:ext xmlns:c15="http://schemas.microsoft.com/office/drawing/2012/chart" uri="{CE6537A1-D6FC-4f65-9D91-7224C49458BB}"/>
                <c:ext xmlns:c16="http://schemas.microsoft.com/office/drawing/2014/chart" uri="{C3380CC4-5D6E-409C-BE32-E72D297353CC}">
                  <c16:uniqueId val="{00000004-6DB1-436C-AD50-529139439A4E}"/>
                </c:ext>
              </c:extLst>
            </c:dLbl>
            <c:dLbl>
              <c:idx val="8"/>
              <c:delete val="1"/>
              <c:extLst>
                <c:ext xmlns:c15="http://schemas.microsoft.com/office/drawing/2012/chart" uri="{CE6537A1-D6FC-4f65-9D91-7224C49458BB}"/>
                <c:ext xmlns:c16="http://schemas.microsoft.com/office/drawing/2014/chart" uri="{C3380CC4-5D6E-409C-BE32-E72D297353CC}">
                  <c16:uniqueId val="{00000003-6DB1-436C-AD50-529139439A4E}"/>
                </c:ext>
              </c:extLst>
            </c:dLbl>
            <c:dLbl>
              <c:idx val="9"/>
              <c:delete val="1"/>
              <c:extLst>
                <c:ext xmlns:c15="http://schemas.microsoft.com/office/drawing/2012/chart" uri="{CE6537A1-D6FC-4f65-9D91-7224C49458BB}"/>
                <c:ext xmlns:c16="http://schemas.microsoft.com/office/drawing/2014/chart" uri="{C3380CC4-5D6E-409C-BE32-E72D297353CC}">
                  <c16:uniqueId val="{00000002-6DB1-436C-AD50-529139439A4E}"/>
                </c:ext>
              </c:extLst>
            </c:dLbl>
            <c:dLbl>
              <c:idx val="10"/>
              <c:delete val="1"/>
              <c:extLst>
                <c:ext xmlns:c15="http://schemas.microsoft.com/office/drawing/2012/chart" uri="{CE6537A1-D6FC-4f65-9D91-7224C49458BB}"/>
                <c:ext xmlns:c16="http://schemas.microsoft.com/office/drawing/2014/chart" uri="{C3380CC4-5D6E-409C-BE32-E72D297353CC}">
                  <c16:uniqueId val="{00000001-6DB1-436C-AD50-529139439A4E}"/>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'Billing Rate-Utilization Matrix'!$E$28:$O$28</c:f>
              <c:numCache>
                <c:formatCode>_("$"* #,##0_);_("$"* \(#,##0\);_("$"* "-"??_);_(@_)</c:formatCode>
                <c:ptCount val="11"/>
                <c:pt idx="0">
                  <c:v>-500</c:v>
                </c:pt>
                <c:pt idx="1">
                  <c:v>-500</c:v>
                </c:pt>
                <c:pt idx="2">
                  <c:v>-500</c:v>
                </c:pt>
                <c:pt idx="3">
                  <c:v>-500</c:v>
                </c:pt>
                <c:pt idx="4">
                  <c:v>-500</c:v>
                </c:pt>
                <c:pt idx="5">
                  <c:v>-500</c:v>
                </c:pt>
                <c:pt idx="6">
                  <c:v>-500</c:v>
                </c:pt>
                <c:pt idx="7">
                  <c:v>-500</c:v>
                </c:pt>
                <c:pt idx="8">
                  <c:v>-500</c:v>
                </c:pt>
                <c:pt idx="9">
                  <c:v>-500</c:v>
                </c:pt>
                <c:pt idx="10">
                  <c:v>-500</c:v>
                </c:pt>
              </c:numCache>
            </c:numRef>
          </c:val>
          <c:smooth val="0"/>
          <c:extLst>
            <c:ext xmlns:c16="http://schemas.microsoft.com/office/drawing/2014/chart" uri="{C3380CC4-5D6E-409C-BE32-E72D297353CC}">
              <c16:uniqueId val="{00000001-F259-4580-85A4-3C56A33ED286}"/>
            </c:ext>
          </c:extLst>
        </c:ser>
        <c:ser>
          <c:idx val="2"/>
          <c:order val="2"/>
          <c:tx>
            <c:strRef>
              <c:f>'Billing Rate-Utilization Matrix'!$D$33</c:f>
              <c:strCache>
                <c:ptCount val="1"/>
                <c:pt idx="0">
                  <c:v> #DIV/0! </c:v>
                </c:pt>
              </c:strCache>
            </c:strRef>
          </c:tx>
          <c:spPr>
            <a:ln w="28575" cap="rnd">
              <a:solidFill>
                <a:srgbClr val="375D4C"/>
              </a:solidFill>
              <a:round/>
            </a:ln>
            <a:effectLst/>
          </c:spPr>
          <c:marker>
            <c:symbol val="none"/>
          </c:marker>
          <c:val>
            <c:numRef>
              <c:f>'Billing Rate-Utilization Matrix'!$E$33:$O$33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C-F259-4580-85A4-3C56A33ED286}"/>
            </c:ext>
          </c:extLst>
        </c:ser>
        <c:dLbls>
          <c:showLegendKey val="0"/>
          <c:showVal val="0"/>
          <c:showCatName val="0"/>
          <c:showSerName val="0"/>
          <c:showPercent val="0"/>
          <c:showBubbleSize val="0"/>
        </c:dLbls>
        <c:smooth val="0"/>
        <c:axId val="1349225392"/>
        <c:axId val="1349228144"/>
      </c:lineChart>
      <c:catAx>
        <c:axId val="13492253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349228144"/>
        <c:crosses val="autoZero"/>
        <c:auto val="1"/>
        <c:lblAlgn val="ctr"/>
        <c:lblOffset val="100"/>
        <c:noMultiLvlLbl val="0"/>
      </c:catAx>
      <c:valAx>
        <c:axId val="1349228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Profit Before Tax ($ 000s)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34922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1200"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www.cfo.university/" TargetMode="External"/><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E90BEF03-0793-468C-A456-E692975871BC}"/>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E684F268-5AD9-483B-8C72-3316D96AE7E4}"/>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ECD428CC-A154-44E7-A9EA-F21469E23D20}"/>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6816C68C-8D4B-44AD-8764-22444DA7F885}"/>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59020FB7-14A5-4706-B8AF-1FB0D8797FB3}"/>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8</xdr:row>
      <xdr:rowOff>57150</xdr:rowOff>
    </xdr:from>
    <xdr:to>
      <xdr:col>2</xdr:col>
      <xdr:colOff>409575</xdr:colOff>
      <xdr:row>10</xdr:row>
      <xdr:rowOff>66675</xdr:rowOff>
    </xdr:to>
    <xdr:pic>
      <xdr:nvPicPr>
        <xdr:cNvPr id="2" name="Picture 1">
          <a:extLst>
            <a:ext uri="{FF2B5EF4-FFF2-40B4-BE49-F238E27FC236}">
              <a16:creationId xmlns:a16="http://schemas.microsoft.com/office/drawing/2014/main" id="{C389F4D8-C918-4766-94F9-7842D752FA0D}"/>
            </a:ext>
          </a:extLst>
        </xdr:cNvPr>
        <xdr:cNvPicPr>
          <a:picLocks noChangeAspect="1"/>
        </xdr:cNvPicPr>
      </xdr:nvPicPr>
      <xdr:blipFill>
        <a:blip xmlns:r="http://schemas.openxmlformats.org/officeDocument/2006/relationships" r:embed="rId1"/>
        <a:stretch>
          <a:fillRect/>
        </a:stretch>
      </xdr:blipFill>
      <xdr:spPr>
        <a:xfrm>
          <a:off x="695325" y="1400175"/>
          <a:ext cx="438150" cy="438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219074</xdr:colOff>
      <xdr:row>20</xdr:row>
      <xdr:rowOff>47624</xdr:rowOff>
    </xdr:from>
    <xdr:to>
      <xdr:col>24</xdr:col>
      <xdr:colOff>533399</xdr:colOff>
      <xdr:row>32</xdr:row>
      <xdr:rowOff>247649</xdr:rowOff>
    </xdr:to>
    <xdr:graphicFrame macro="">
      <xdr:nvGraphicFramePr>
        <xdr:cNvPr id="2" name="Chart 1">
          <a:extLst>
            <a:ext uri="{FF2B5EF4-FFF2-40B4-BE49-F238E27FC236}">
              <a16:creationId xmlns:a16="http://schemas.microsoft.com/office/drawing/2014/main" id="{F748AC9F-3725-4E33-9331-9D1B0F4319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21</xdr:col>
      <xdr:colOff>152400</xdr:colOff>
      <xdr:row>31</xdr:row>
      <xdr:rowOff>200025</xdr:rowOff>
    </xdr:from>
    <xdr:ext cx="1324273" cy="264560"/>
    <xdr:sp macro="" textlink="">
      <xdr:nvSpPr>
        <xdr:cNvPr id="5" name="TextBox 4">
          <a:extLst>
            <a:ext uri="{FF2B5EF4-FFF2-40B4-BE49-F238E27FC236}">
              <a16:creationId xmlns:a16="http://schemas.microsoft.com/office/drawing/2014/main" id="{601BAC18-A88F-4E26-9E58-4FDDDC2EEA31}"/>
            </a:ext>
          </a:extLst>
        </xdr:cNvPr>
        <xdr:cNvSpPr txBox="1"/>
      </xdr:nvSpPr>
      <xdr:spPr>
        <a:xfrm>
          <a:off x="13725525" y="6124575"/>
          <a:ext cx="13242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0"/>
            <a:t>(Hourly Billing Rate)</a:t>
          </a:r>
        </a:p>
      </xdr:txBody>
    </xdr:sp>
    <xdr:clientData/>
  </xdr:oneCellAnchor>
  <xdr:twoCellAnchor editAs="oneCell">
    <xdr:from>
      <xdr:col>15</xdr:col>
      <xdr:colOff>371475</xdr:colOff>
      <xdr:row>7</xdr:row>
      <xdr:rowOff>57150</xdr:rowOff>
    </xdr:from>
    <xdr:to>
      <xdr:col>16</xdr:col>
      <xdr:colOff>428537</xdr:colOff>
      <xdr:row>10</xdr:row>
      <xdr:rowOff>182792</xdr:rowOff>
    </xdr:to>
    <xdr:pic>
      <xdr:nvPicPr>
        <xdr:cNvPr id="7" name="Picture 6">
          <a:extLst>
            <a:ext uri="{FF2B5EF4-FFF2-40B4-BE49-F238E27FC236}">
              <a16:creationId xmlns:a16="http://schemas.microsoft.com/office/drawing/2014/main" id="{661276C2-BF78-4943-B63D-A794CC2C6F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05900" y="247650"/>
          <a:ext cx="704762" cy="704762"/>
        </a:xfrm>
        <a:prstGeom prst="rect">
          <a:avLst/>
        </a:prstGeom>
      </xdr:spPr>
    </xdr:pic>
    <xdr:clientData/>
  </xdr:twoCellAnchor>
  <xdr:twoCellAnchor editAs="oneCell">
    <xdr:from>
      <xdr:col>16</xdr:col>
      <xdr:colOff>390525</xdr:colOff>
      <xdr:row>20</xdr:row>
      <xdr:rowOff>66675</xdr:rowOff>
    </xdr:from>
    <xdr:to>
      <xdr:col>17</xdr:col>
      <xdr:colOff>167850</xdr:colOff>
      <xdr:row>22</xdr:row>
      <xdr:rowOff>260985</xdr:rowOff>
    </xdr:to>
    <xdr:pic>
      <xdr:nvPicPr>
        <xdr:cNvPr id="8" name="Picture 7">
          <a:extLst>
            <a:ext uri="{FF2B5EF4-FFF2-40B4-BE49-F238E27FC236}">
              <a16:creationId xmlns:a16="http://schemas.microsoft.com/office/drawing/2014/main" id="{6A54DB12-21D1-4961-A8AF-A61BBB92F8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72650" y="2200275"/>
          <a:ext cx="615525" cy="638175"/>
        </a:xfrm>
        <a:prstGeom prst="rect">
          <a:avLst/>
        </a:prstGeom>
      </xdr:spPr>
    </xdr:pic>
    <xdr:clientData/>
  </xdr:twoCellAnchor>
  <xdr:twoCellAnchor editAs="oneCell">
    <xdr:from>
      <xdr:col>2</xdr:col>
      <xdr:colOff>200026</xdr:colOff>
      <xdr:row>20</xdr:row>
      <xdr:rowOff>28575</xdr:rowOff>
    </xdr:from>
    <xdr:to>
      <xdr:col>3</xdr:col>
      <xdr:colOff>343934</xdr:colOff>
      <xdr:row>21</xdr:row>
      <xdr:rowOff>171450</xdr:rowOff>
    </xdr:to>
    <xdr:pic>
      <xdr:nvPicPr>
        <xdr:cNvPr id="9" name="Picture 8">
          <a:hlinkClick xmlns:r="http://schemas.openxmlformats.org/officeDocument/2006/relationships" r:id="rId3"/>
          <a:extLst>
            <a:ext uri="{FF2B5EF4-FFF2-40B4-BE49-F238E27FC236}">
              <a16:creationId xmlns:a16="http://schemas.microsoft.com/office/drawing/2014/main" id="{93F079EB-BC10-468E-BA86-28BFD0FA43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6" y="2095500"/>
          <a:ext cx="391558"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31.5" customWidth="1"/>
    <col min="2" max="2" width="10.83203125" customWidth="1"/>
    <col min="10" max="10" width="10.83203125" customWidth="1"/>
    <col min="11" max="11" width="8.83203125" customWidth="1"/>
    <col min="12" max="12" width="77.33203125" customWidth="1"/>
  </cols>
  <sheetData>
    <row r="1" spans="1:57" ht="16" thickBo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row>
    <row r="2" spans="1:57" ht="25.75" customHeight="1">
      <c r="A2" s="82"/>
      <c r="B2" s="143"/>
      <c r="C2" s="144"/>
      <c r="D2" s="83"/>
      <c r="E2" s="83"/>
      <c r="F2" s="83"/>
      <c r="G2" s="83"/>
      <c r="H2" s="83"/>
      <c r="I2" s="144"/>
      <c r="J2" s="147"/>
      <c r="K2" s="82"/>
      <c r="L2" s="131" t="s">
        <v>66</v>
      </c>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27"/>
      <c r="BE2" s="27"/>
    </row>
    <row r="3" spans="1:57">
      <c r="A3" s="82"/>
      <c r="B3" s="145"/>
      <c r="C3" s="146"/>
      <c r="D3" s="84"/>
      <c r="E3" s="84"/>
      <c r="F3" s="84"/>
      <c r="G3" s="84"/>
      <c r="H3" s="84"/>
      <c r="I3" s="146"/>
      <c r="J3" s="148"/>
      <c r="K3" s="82"/>
      <c r="L3" s="13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27"/>
      <c r="BE3" s="27"/>
    </row>
    <row r="4" spans="1:57" ht="40.75" customHeight="1" thickBot="1">
      <c r="A4" s="82"/>
      <c r="B4" s="145"/>
      <c r="C4" s="146"/>
      <c r="D4" s="84"/>
      <c r="E4" s="84"/>
      <c r="F4" s="84"/>
      <c r="G4" s="84"/>
      <c r="H4" s="84"/>
      <c r="I4" s="146"/>
      <c r="J4" s="148"/>
      <c r="K4" s="82"/>
      <c r="L4" s="133"/>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27"/>
      <c r="BE4" s="27"/>
    </row>
    <row r="5" spans="1:57" ht="30" customHeight="1" thickTop="1">
      <c r="A5" s="82"/>
      <c r="B5" s="149" t="s">
        <v>55</v>
      </c>
      <c r="C5" s="150"/>
      <c r="D5" s="150"/>
      <c r="E5" s="150"/>
      <c r="F5" s="150"/>
      <c r="G5" s="150"/>
      <c r="H5" s="150"/>
      <c r="I5" s="150"/>
      <c r="J5" s="151"/>
      <c r="K5" s="82"/>
      <c r="L5" s="134" t="s">
        <v>65</v>
      </c>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27"/>
      <c r="BE5" s="27"/>
    </row>
    <row r="6" spans="1:57" ht="30" customHeight="1" thickBot="1">
      <c r="A6" s="82"/>
      <c r="B6" s="149"/>
      <c r="C6" s="150"/>
      <c r="D6" s="150"/>
      <c r="E6" s="150"/>
      <c r="F6" s="150"/>
      <c r="G6" s="150"/>
      <c r="H6" s="150"/>
      <c r="I6" s="150"/>
      <c r="J6" s="151"/>
      <c r="K6" s="82"/>
      <c r="L6" s="135"/>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27"/>
      <c r="BE6" s="27"/>
    </row>
    <row r="7" spans="1:57" ht="20" customHeight="1" thickTop="1">
      <c r="A7" s="82"/>
      <c r="B7" s="85"/>
      <c r="C7" s="86"/>
      <c r="D7" s="86"/>
      <c r="E7" s="86"/>
      <c r="F7" s="86"/>
      <c r="G7" s="86"/>
      <c r="H7" s="86"/>
      <c r="I7" s="86"/>
      <c r="J7" s="87"/>
      <c r="K7" s="82"/>
      <c r="L7" s="125"/>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27"/>
      <c r="BE7" s="27"/>
    </row>
    <row r="8" spans="1:57" ht="30" customHeight="1">
      <c r="A8" s="82"/>
      <c r="B8" s="136" t="s">
        <v>56</v>
      </c>
      <c r="C8" s="137"/>
      <c r="D8" s="137"/>
      <c r="E8" s="137"/>
      <c r="F8" s="137"/>
      <c r="G8" s="137"/>
      <c r="H8" s="137"/>
      <c r="I8" s="137"/>
      <c r="J8" s="138"/>
      <c r="K8" s="88"/>
      <c r="L8" s="129" t="s">
        <v>67</v>
      </c>
      <c r="M8" s="88"/>
      <c r="N8" s="88"/>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27"/>
      <c r="BE8" s="27"/>
    </row>
    <row r="9" spans="1:57" ht="30" customHeight="1">
      <c r="A9" s="82"/>
      <c r="B9" s="136"/>
      <c r="C9" s="137"/>
      <c r="D9" s="137"/>
      <c r="E9" s="137"/>
      <c r="F9" s="137"/>
      <c r="G9" s="137"/>
      <c r="H9" s="137"/>
      <c r="I9" s="137"/>
      <c r="J9" s="138"/>
      <c r="K9" s="88"/>
      <c r="L9" s="129"/>
      <c r="M9" s="88"/>
      <c r="N9" s="88"/>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27"/>
      <c r="BE9" s="27"/>
    </row>
    <row r="10" spans="1:57" ht="20" customHeight="1">
      <c r="A10" s="82"/>
      <c r="B10" s="89"/>
      <c r="C10" s="90"/>
      <c r="D10" s="90"/>
      <c r="E10" s="90"/>
      <c r="F10" s="90"/>
      <c r="G10" s="90"/>
      <c r="H10" s="90"/>
      <c r="I10" s="90"/>
      <c r="J10" s="91"/>
      <c r="K10" s="88"/>
      <c r="L10" s="130" t="s">
        <v>71</v>
      </c>
      <c r="M10" s="88"/>
      <c r="N10" s="88"/>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27"/>
      <c r="BE10" s="27"/>
    </row>
    <row r="11" spans="1:57" ht="30" customHeight="1">
      <c r="A11" s="82"/>
      <c r="B11" s="136" t="s">
        <v>57</v>
      </c>
      <c r="C11" s="137"/>
      <c r="D11" s="137"/>
      <c r="E11" s="137"/>
      <c r="F11" s="137"/>
      <c r="G11" s="137"/>
      <c r="H11" s="137"/>
      <c r="I11" s="137"/>
      <c r="J11" s="138"/>
      <c r="K11" s="88"/>
      <c r="L11" s="130"/>
      <c r="M11" s="88"/>
      <c r="N11" s="88"/>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27"/>
      <c r="BE11" s="27"/>
    </row>
    <row r="12" spans="1:57" ht="24.5" customHeight="1">
      <c r="A12" s="92"/>
      <c r="B12" s="136"/>
      <c r="C12" s="137"/>
      <c r="D12" s="137"/>
      <c r="E12" s="137"/>
      <c r="F12" s="137"/>
      <c r="G12" s="137"/>
      <c r="H12" s="137"/>
      <c r="I12" s="137"/>
      <c r="J12" s="138"/>
      <c r="K12" s="88"/>
      <c r="L12" s="127" t="s">
        <v>68</v>
      </c>
      <c r="M12" s="88"/>
      <c r="N12" s="88"/>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27"/>
      <c r="BE12" s="27"/>
    </row>
    <row r="13" spans="1:57" ht="25" customHeight="1">
      <c r="A13" s="92"/>
      <c r="B13" s="93"/>
      <c r="C13" s="94"/>
      <c r="D13" s="94"/>
      <c r="E13" s="94"/>
      <c r="F13" s="94"/>
      <c r="G13" s="94"/>
      <c r="H13" s="94"/>
      <c r="I13" s="94"/>
      <c r="J13" s="95"/>
      <c r="K13" s="88"/>
      <c r="L13" s="127"/>
      <c r="M13" s="88"/>
      <c r="N13" s="88"/>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27"/>
      <c r="BE13" s="27"/>
    </row>
    <row r="14" spans="1:57" ht="25" customHeight="1">
      <c r="A14" s="92"/>
      <c r="B14" s="93"/>
      <c r="C14" s="94"/>
      <c r="D14" s="94"/>
      <c r="E14" s="94"/>
      <c r="F14" s="94"/>
      <c r="G14" s="94"/>
      <c r="H14" s="94"/>
      <c r="I14" s="94"/>
      <c r="J14" s="95"/>
      <c r="K14" s="88"/>
      <c r="L14" s="127"/>
      <c r="M14" s="88"/>
      <c r="N14" s="88"/>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27"/>
      <c r="BE14" s="27"/>
    </row>
    <row r="15" spans="1:57" ht="20" customHeight="1">
      <c r="A15" s="82"/>
      <c r="B15" s="85"/>
      <c r="C15" s="86"/>
      <c r="D15" s="86"/>
      <c r="E15" s="86"/>
      <c r="F15" s="86"/>
      <c r="G15" s="86"/>
      <c r="H15" s="86"/>
      <c r="I15" s="86"/>
      <c r="J15" s="87"/>
      <c r="K15" s="88"/>
      <c r="L15" s="126"/>
      <c r="M15" s="88"/>
      <c r="N15" s="88"/>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27"/>
      <c r="BE15" s="27"/>
    </row>
    <row r="16" spans="1:57" ht="12.5" customHeight="1">
      <c r="A16" s="82"/>
      <c r="B16" s="96"/>
      <c r="C16" s="97"/>
      <c r="D16" s="97"/>
      <c r="E16" s="97"/>
      <c r="F16" s="97"/>
      <c r="G16" s="97"/>
      <c r="H16" s="97"/>
      <c r="I16" s="97"/>
      <c r="J16" s="98"/>
      <c r="K16" s="99"/>
      <c r="L16" s="127" t="s">
        <v>72</v>
      </c>
      <c r="M16" s="88"/>
      <c r="N16" s="88"/>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27"/>
      <c r="BE16" s="27"/>
    </row>
    <row r="17" spans="1:57" ht="35.5" customHeight="1">
      <c r="A17" s="92"/>
      <c r="B17" s="152" t="s">
        <v>58</v>
      </c>
      <c r="C17" s="153"/>
      <c r="D17" s="153"/>
      <c r="E17" s="153"/>
      <c r="F17" s="153"/>
      <c r="G17" s="153"/>
      <c r="H17" s="153"/>
      <c r="I17" s="153"/>
      <c r="J17" s="154"/>
      <c r="K17" s="99"/>
      <c r="L17" s="127"/>
      <c r="M17" s="88"/>
      <c r="N17" s="88"/>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27"/>
      <c r="BE17" s="27"/>
    </row>
    <row r="18" spans="1:57" ht="42.5" customHeight="1" thickBot="1">
      <c r="A18" s="82"/>
      <c r="B18" s="152"/>
      <c r="C18" s="153"/>
      <c r="D18" s="153"/>
      <c r="E18" s="153"/>
      <c r="F18" s="153"/>
      <c r="G18" s="153"/>
      <c r="H18" s="153"/>
      <c r="I18" s="153"/>
      <c r="J18" s="154"/>
      <c r="K18" s="99"/>
      <c r="L18" s="128"/>
      <c r="M18" s="88"/>
      <c r="N18" s="88"/>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27"/>
      <c r="BE18" s="27"/>
    </row>
    <row r="19" spans="1:57" ht="31.75" customHeight="1">
      <c r="A19" s="82"/>
      <c r="B19" s="101"/>
      <c r="C19" s="97"/>
      <c r="D19" s="97"/>
      <c r="E19" s="97"/>
      <c r="F19" s="97"/>
      <c r="G19" s="97"/>
      <c r="H19" s="97"/>
      <c r="I19" s="97"/>
      <c r="J19" s="98"/>
      <c r="K19" s="99"/>
      <c r="L19" s="82"/>
      <c r="M19" s="88"/>
      <c r="N19" s="88"/>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27"/>
      <c r="BE19" s="27"/>
    </row>
    <row r="20" spans="1:57" ht="20" customHeight="1">
      <c r="A20" s="82"/>
      <c r="B20" s="102"/>
      <c r="C20" s="84"/>
      <c r="D20" s="84"/>
      <c r="E20" s="84"/>
      <c r="F20" s="84"/>
      <c r="G20" s="84"/>
      <c r="H20" s="84"/>
      <c r="I20" s="84"/>
      <c r="J20" s="103"/>
      <c r="K20" s="99"/>
      <c r="L20" s="100"/>
      <c r="M20" s="88"/>
      <c r="N20" s="88"/>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27"/>
      <c r="BE20" s="27"/>
    </row>
    <row r="21" spans="1:57" ht="25" customHeight="1">
      <c r="A21" s="92"/>
      <c r="B21" s="136" t="s">
        <v>59</v>
      </c>
      <c r="C21" s="137"/>
      <c r="D21" s="137"/>
      <c r="E21" s="137"/>
      <c r="F21" s="137"/>
      <c r="G21" s="137"/>
      <c r="H21" s="137"/>
      <c r="I21" s="137"/>
      <c r="J21" s="138"/>
      <c r="K21" s="99"/>
      <c r="L21" s="100"/>
      <c r="M21" s="88"/>
      <c r="N21" s="88"/>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27"/>
      <c r="BE21" s="27"/>
    </row>
    <row r="22" spans="1:57" ht="25" customHeight="1">
      <c r="A22" s="82"/>
      <c r="B22" s="136"/>
      <c r="C22" s="137"/>
      <c r="D22" s="137"/>
      <c r="E22" s="137"/>
      <c r="F22" s="137"/>
      <c r="G22" s="137"/>
      <c r="H22" s="137"/>
      <c r="I22" s="137"/>
      <c r="J22" s="138"/>
      <c r="K22" s="99"/>
      <c r="L22" s="82"/>
      <c r="M22" s="88"/>
      <c r="N22" s="88"/>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27"/>
      <c r="BE22" s="27"/>
    </row>
    <row r="23" spans="1:57" ht="25" customHeight="1">
      <c r="A23" s="92"/>
      <c r="B23" s="136"/>
      <c r="C23" s="137"/>
      <c r="D23" s="137"/>
      <c r="E23" s="137"/>
      <c r="F23" s="137"/>
      <c r="G23" s="137"/>
      <c r="H23" s="137"/>
      <c r="I23" s="137"/>
      <c r="J23" s="138"/>
      <c r="K23" s="99"/>
      <c r="L23" s="99"/>
      <c r="M23" s="88"/>
      <c r="N23" s="88"/>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27"/>
      <c r="BE23" s="27"/>
    </row>
    <row r="24" spans="1:57" ht="25" customHeight="1">
      <c r="A24" s="104"/>
      <c r="B24" s="105"/>
      <c r="C24" s="106"/>
      <c r="D24" s="106"/>
      <c r="E24" s="106"/>
      <c r="F24" s="106"/>
      <c r="G24" s="106"/>
      <c r="H24" s="106"/>
      <c r="I24" s="106"/>
      <c r="J24" s="107"/>
      <c r="K24" s="88"/>
      <c r="L24" s="88"/>
      <c r="M24" s="88"/>
      <c r="N24" s="88"/>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27"/>
      <c r="BE24" s="27"/>
    </row>
    <row r="25" spans="1:57" ht="25" customHeight="1">
      <c r="A25" s="82"/>
      <c r="B25" s="101"/>
      <c r="C25" s="97"/>
      <c r="D25" s="97"/>
      <c r="E25" s="97"/>
      <c r="F25" s="97"/>
      <c r="G25" s="97"/>
      <c r="H25" s="97"/>
      <c r="I25" s="97"/>
      <c r="J25" s="98"/>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27"/>
      <c r="BE25" s="27"/>
    </row>
    <row r="26" spans="1:57" ht="25" customHeight="1">
      <c r="A26" s="82"/>
      <c r="B26" s="96"/>
      <c r="C26" s="108"/>
      <c r="D26" s="139"/>
      <c r="E26" s="139"/>
      <c r="F26" s="139"/>
      <c r="G26" s="139"/>
      <c r="H26" s="139"/>
      <c r="I26" s="108"/>
      <c r="J26" s="109"/>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27"/>
      <c r="BE26" s="27"/>
    </row>
    <row r="27" spans="1:57" ht="7.25" customHeight="1">
      <c r="A27" s="82"/>
      <c r="B27" s="96"/>
      <c r="C27" s="108"/>
      <c r="D27" s="108"/>
      <c r="E27" s="108"/>
      <c r="F27" s="108"/>
      <c r="G27" s="108"/>
      <c r="H27" s="108"/>
      <c r="I27" s="108"/>
      <c r="J27" s="109"/>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row>
    <row r="28" spans="1:57" ht="27.5" customHeight="1" thickBot="1">
      <c r="A28" s="82"/>
      <c r="B28" s="140" t="s">
        <v>60</v>
      </c>
      <c r="C28" s="141"/>
      <c r="D28" s="141"/>
      <c r="E28" s="141"/>
      <c r="F28" s="141"/>
      <c r="G28" s="141"/>
      <c r="H28" s="141"/>
      <c r="I28" s="141"/>
      <c r="J28" s="14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row>
    <row r="29" spans="1:57">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row>
    <row r="30" spans="1:57">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row>
    <row r="31" spans="1:57">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row>
    <row r="32" spans="1:57">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row>
    <row r="33" spans="1:57">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row>
    <row r="34" spans="1:57">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row>
    <row r="35" spans="1:57">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row>
    <row r="36" spans="1:57">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row>
    <row r="37" spans="1:57">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row>
    <row r="38" spans="1:57">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row>
    <row r="39" spans="1:57">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row>
    <row r="40" spans="1:57">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row>
    <row r="41" spans="1:57">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row>
    <row r="42" spans="1:57">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row>
    <row r="43" spans="1:57">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row>
    <row r="44" spans="1:57">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row>
    <row r="45" spans="1:57">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row>
    <row r="46" spans="1:57">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row>
    <row r="47" spans="1:57">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row>
    <row r="48" spans="1:57">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row>
    <row r="49" spans="1:57">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row>
    <row r="50" spans="1:57">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row>
    <row r="51" spans="1:57">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row>
    <row r="52" spans="1:57">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row>
    <row r="53" spans="1:57">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row>
    <row r="54" spans="1:57">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row>
    <row r="55" spans="1:57">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row>
    <row r="56" spans="1:57">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row>
    <row r="57" spans="1:57">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row>
    <row r="58" spans="1:57">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row>
    <row r="59" spans="1:57">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row>
    <row r="60" spans="1:57">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row>
    <row r="61" spans="1:57">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row>
    <row r="62" spans="1:57">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row>
    <row r="63" spans="1:57">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row>
    <row r="64" spans="1:57">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row>
    <row r="65" spans="1:57">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row>
    <row r="66" spans="1:57">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row>
    <row r="67" spans="1:57">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row>
    <row r="68" spans="1:57">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row>
    <row r="69" spans="1:57">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row>
    <row r="70" spans="1:57">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row>
    <row r="71" spans="1:57">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row>
    <row r="72" spans="1:57">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row>
    <row r="73" spans="1:57">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row>
    <row r="74" spans="1:57">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row>
    <row r="75" spans="1:57">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row>
    <row r="76" spans="1:57">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row>
    <row r="77" spans="1:57">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row>
    <row r="78" spans="1:57">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row>
    <row r="79" spans="1:57">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row>
    <row r="80" spans="1:57">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row>
    <row r="81" spans="1:57">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row>
    <row r="82" spans="1:57">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row>
    <row r="83" spans="1:57">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row>
    <row r="84" spans="1:57">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row>
    <row r="85" spans="1:57">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row>
    <row r="86" spans="1:57">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row>
    <row r="87" spans="1:57">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row>
    <row r="88" spans="1:57">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row>
    <row r="89" spans="1:57">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row>
    <row r="90" spans="1:57">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row>
    <row r="91" spans="1:57">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row>
    <row r="92" spans="1:57">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row>
    <row r="93" spans="1:57">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row>
    <row r="94" spans="1:57">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row>
    <row r="95" spans="1:57">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row>
    <row r="96" spans="1:57">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row>
    <row r="97" spans="1:57">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row>
    <row r="98" spans="1:57">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row>
    <row r="99" spans="1:57">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row>
    <row r="100" spans="1:57">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row>
    <row r="101" spans="1:57">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row>
    <row r="102" spans="1:57">
      <c r="A102" s="27"/>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row>
    <row r="103" spans="1:57">
      <c r="A103" s="27"/>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row>
    <row r="104" spans="1:57">
      <c r="A104" s="27"/>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row>
    <row r="105" spans="1:57">
      <c r="A105" s="27"/>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row>
    <row r="106" spans="1:57">
      <c r="A106" s="27"/>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row>
    <row r="107" spans="1:57">
      <c r="A107" s="27"/>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row>
    <row r="108" spans="1:57">
      <c r="A108" s="27"/>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row>
    <row r="109" spans="1:57">
      <c r="A109" s="27"/>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row>
    <row r="110" spans="1:57">
      <c r="A110" s="27"/>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row>
    <row r="111" spans="1:57">
      <c r="A111" s="27"/>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row>
    <row r="112" spans="1:57">
      <c r="A112" s="27"/>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row>
    <row r="113" spans="1:57">
      <c r="A113" s="27"/>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row>
    <row r="114" spans="1:57">
      <c r="A114" s="27"/>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row>
    <row r="115" spans="1:57">
      <c r="A115" s="27"/>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row>
    <row r="116" spans="1:57">
      <c r="A116" s="27"/>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row>
    <row r="117" spans="1:57">
      <c r="A117" s="27"/>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row>
    <row r="118" spans="1:57">
      <c r="A118" s="27"/>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row>
    <row r="119" spans="1:57">
      <c r="A119" s="27"/>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row>
    <row r="120" spans="1:57">
      <c r="A120" s="27"/>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row>
    <row r="121" spans="1:57">
      <c r="A121" s="27"/>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row>
    <row r="122" spans="1:57">
      <c r="A122" s="27"/>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row>
    <row r="123" spans="1:57">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row>
    <row r="124" spans="1:57">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row>
    <row r="125" spans="1:57">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row>
    <row r="126" spans="1:57">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row>
    <row r="127" spans="1:57">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row>
    <row r="128" spans="1:57">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2:57">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2:57">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2:57">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row>
    <row r="132" spans="2:57">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row>
    <row r="133" spans="2:57">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row>
    <row r="134" spans="2:57">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row>
    <row r="135" spans="2:57">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row>
    <row r="136" spans="2:57">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row>
    <row r="137" spans="2:57">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row>
    <row r="138" spans="2:57">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row>
    <row r="139" spans="2:57">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row>
    <row r="140" spans="2:57">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row>
    <row r="141" spans="2:57">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row>
    <row r="142" spans="2:57">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row>
    <row r="143" spans="2:57">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row>
    <row r="144" spans="2:57">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row>
    <row r="145" spans="2:57">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row>
    <row r="146" spans="2:57">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row>
    <row r="147" spans="2:57">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row>
    <row r="148" spans="2:57">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row>
    <row r="149" spans="2:57">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row>
    <row r="150" spans="2:57">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row>
    <row r="151" spans="2:57">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row>
    <row r="152" spans="2:57">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row>
    <row r="153" spans="2:57">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row>
    <row r="154" spans="2:57">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row>
    <row r="155" spans="2:57">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row>
    <row r="156" spans="2:57">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row>
    <row r="157" spans="2:57">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row>
    <row r="158" spans="2:57">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row>
    <row r="159" spans="2:57">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row>
    <row r="160" spans="2:57">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row>
    <row r="161" spans="2:57">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row>
    <row r="162" spans="2:57">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row>
    <row r="163" spans="2:57">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row>
    <row r="164" spans="2:57">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row>
    <row r="165" spans="2:57">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row>
    <row r="166" spans="2:57">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row>
    <row r="167" spans="2:57">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row>
    <row r="168" spans="2:57">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row>
    <row r="169" spans="2:57">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row>
    <row r="170" spans="2:57">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row>
    <row r="171" spans="2:57">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row>
    <row r="172" spans="2:57">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row>
    <row r="173" spans="2:57">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row>
    <row r="174" spans="2:57">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row>
    <row r="175" spans="2:57">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row>
    <row r="176" spans="2:57">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row>
    <row r="177" spans="2:57">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row>
    <row r="178" spans="2:57">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row>
    <row r="179" spans="2:57">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row>
    <row r="180" spans="2:57">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row>
    <row r="181" spans="2:57">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row>
    <row r="182" spans="2:57">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row>
    <row r="183" spans="2:57">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row>
    <row r="184" spans="2:57">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row>
    <row r="185" spans="2:57">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row>
    <row r="186" spans="2:57">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row>
    <row r="187" spans="2:57">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row>
    <row r="188" spans="2:57">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row>
    <row r="189" spans="2:57">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row>
    <row r="190" spans="2:57">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row>
    <row r="191" spans="2:57">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row>
    <row r="192" spans="2:57">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row>
    <row r="193" spans="2:57">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row>
    <row r="194" spans="2:57">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row>
    <row r="195" spans="2:57">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row>
    <row r="196" spans="2:57">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row>
    <row r="197" spans="2:57">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row>
    <row r="198" spans="2:57">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row>
    <row r="199" spans="2:57">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row>
    <row r="200" spans="2:57">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row>
    <row r="201" spans="2:57">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row>
    <row r="202" spans="2:57">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row>
    <row r="203" spans="2:57">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row>
    <row r="204" spans="2:57">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row>
    <row r="205" spans="2:57">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row>
    <row r="206" spans="2:57">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row>
    <row r="207" spans="2:57">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row>
    <row r="208" spans="2:57">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row>
    <row r="209" spans="2:57">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row>
    <row r="210" spans="2:57">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row>
    <row r="211" spans="2:57">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row>
    <row r="212" spans="2:57">
      <c r="B212" s="27"/>
      <c r="C212" s="27"/>
      <c r="D212" s="27"/>
      <c r="E212" s="27"/>
      <c r="F212" s="27"/>
      <c r="G212" s="27"/>
      <c r="H212" s="27"/>
      <c r="I212" s="27"/>
      <c r="J212" s="27"/>
      <c r="K212" s="27"/>
      <c r="L212" s="27"/>
    </row>
    <row r="213" spans="2:57">
      <c r="B213" s="27"/>
      <c r="C213" s="27"/>
      <c r="D213" s="27"/>
      <c r="E213" s="27"/>
      <c r="F213" s="27"/>
      <c r="G213" s="27"/>
      <c r="H213" s="27"/>
      <c r="I213" s="27"/>
      <c r="J213" s="27"/>
      <c r="K213" s="27"/>
      <c r="L213" s="27"/>
    </row>
    <row r="214" spans="2:57">
      <c r="B214" s="27"/>
      <c r="C214" s="27"/>
      <c r="D214" s="27"/>
      <c r="E214" s="27"/>
      <c r="F214" s="27"/>
      <c r="G214" s="27"/>
      <c r="H214" s="27"/>
      <c r="I214" s="27"/>
      <c r="J214" s="27"/>
      <c r="K214" s="27"/>
      <c r="L214" s="27"/>
    </row>
    <row r="215" spans="2:57">
      <c r="B215" s="27"/>
      <c r="C215" s="27"/>
      <c r="D215" s="27"/>
      <c r="E215" s="27"/>
      <c r="F215" s="27"/>
      <c r="G215" s="27"/>
      <c r="H215" s="27"/>
      <c r="I215" s="27"/>
      <c r="J215" s="27"/>
      <c r="K215" s="27"/>
      <c r="L215" s="27"/>
    </row>
  </sheetData>
  <sheetProtection algorithmName="SHA-512" hashValue="7Rgu/5VX3InjX6hPBFPo7HByBSRDhzw5Gwjj3h++yOX38eGpD4Fd2Kmpd8PRqyk2/F3M4ciXuSPaQ7KnyMQCyg==" saltValue="xxHq7a2BxyEHkGbFigEq8Q==" spinCount="100000" sheet="1" objects="1" scenarios="1"/>
  <mergeCells count="15">
    <mergeCell ref="B21:J23"/>
    <mergeCell ref="D26:H26"/>
    <mergeCell ref="B28:J28"/>
    <mergeCell ref="B2:C4"/>
    <mergeCell ref="I2:J4"/>
    <mergeCell ref="B5:J6"/>
    <mergeCell ref="B8:J9"/>
    <mergeCell ref="B11:J12"/>
    <mergeCell ref="B17:J18"/>
    <mergeCell ref="L12:L14"/>
    <mergeCell ref="L16:L18"/>
    <mergeCell ref="L8:L9"/>
    <mergeCell ref="L10:L11"/>
    <mergeCell ref="L2:L4"/>
    <mergeCell ref="L5:L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9"/>
  <sheetViews>
    <sheetView topLeftCell="A5" workbookViewId="0">
      <selection activeCell="A5" sqref="A5"/>
    </sheetView>
  </sheetViews>
  <sheetFormatPr baseColWidth="10" defaultColWidth="8.83203125" defaultRowHeight="15"/>
  <cols>
    <col min="2" max="2" width="1.6640625" customWidth="1"/>
    <col min="3" max="3" width="26.83203125" customWidth="1"/>
    <col min="4" max="4" width="13" customWidth="1"/>
    <col min="5" max="5" width="0.1640625" customWidth="1"/>
    <col min="6" max="6" width="1.6640625" customWidth="1"/>
    <col min="7" max="7" width="1.33203125" customWidth="1"/>
    <col min="8" max="9" width="1.5" customWidth="1"/>
    <col min="10" max="10" width="14.6640625" customWidth="1"/>
    <col min="11" max="11" width="13.6640625" customWidth="1"/>
    <col min="12" max="12" width="1.6640625" customWidth="1"/>
    <col min="15" max="16" width="1.6640625" customWidth="1"/>
    <col min="17" max="17" width="22.5" customWidth="1"/>
    <col min="18" max="18" width="10.5" customWidth="1"/>
    <col min="19" max="19" width="1" customWidth="1"/>
    <col min="20" max="20" width="1.6640625" customWidth="1"/>
    <col min="21" max="21" width="1.33203125" customWidth="1"/>
    <col min="22" max="23" width="1.5" customWidth="1"/>
    <col min="24" max="24" width="14.6640625" customWidth="1"/>
    <col min="25" max="25" width="13.6640625" customWidth="1"/>
    <col min="26" max="26" width="1.6640625" customWidth="1"/>
  </cols>
  <sheetData>
    <row r="1" spans="1:38">
      <c r="A1" s="1"/>
      <c r="B1" s="2"/>
      <c r="C1" s="165" t="s">
        <v>33</v>
      </c>
      <c r="D1" s="166"/>
      <c r="E1" s="166"/>
      <c r="F1" s="166"/>
      <c r="G1" s="166"/>
      <c r="H1" s="166"/>
      <c r="I1" s="166"/>
      <c r="J1" s="166"/>
      <c r="K1" s="166"/>
      <c r="L1" s="2"/>
      <c r="M1" s="2"/>
      <c r="N1" s="2"/>
      <c r="O1" s="2"/>
      <c r="P1" s="2"/>
      <c r="Q1" s="2"/>
      <c r="R1" s="2"/>
      <c r="S1" s="2"/>
      <c r="T1" s="2"/>
      <c r="U1" s="2"/>
      <c r="V1" s="2"/>
      <c r="W1" s="2"/>
      <c r="X1" s="2"/>
      <c r="Y1" s="2"/>
      <c r="Z1" s="2"/>
      <c r="AA1" s="2"/>
      <c r="AB1" s="2"/>
      <c r="AC1" s="2"/>
      <c r="AD1" s="2"/>
      <c r="AE1" s="27"/>
      <c r="AF1" s="27"/>
      <c r="AG1" s="27"/>
      <c r="AH1" s="27"/>
      <c r="AI1" s="27"/>
      <c r="AJ1" s="27"/>
      <c r="AK1" s="27"/>
      <c r="AL1" s="27"/>
    </row>
    <row r="2" spans="1:38">
      <c r="A2" s="1"/>
      <c r="B2" s="2"/>
      <c r="C2" s="166"/>
      <c r="D2" s="166"/>
      <c r="E2" s="166"/>
      <c r="F2" s="166"/>
      <c r="G2" s="166"/>
      <c r="H2" s="166"/>
      <c r="I2" s="166"/>
      <c r="J2" s="166"/>
      <c r="K2" s="166"/>
      <c r="L2" s="2"/>
      <c r="M2" s="2"/>
      <c r="N2" s="2"/>
      <c r="O2" s="2"/>
      <c r="P2" s="2"/>
      <c r="Q2" s="2"/>
      <c r="R2" s="2"/>
      <c r="S2" s="2"/>
      <c r="T2" s="2"/>
      <c r="U2" s="2"/>
      <c r="V2" s="2"/>
      <c r="W2" s="2"/>
      <c r="X2" s="2"/>
      <c r="Y2" s="2"/>
      <c r="Z2" s="2"/>
      <c r="AA2" s="2"/>
      <c r="AB2" s="2"/>
      <c r="AC2" s="2"/>
      <c r="AD2" s="2"/>
      <c r="AE2" s="27"/>
      <c r="AF2" s="27"/>
      <c r="AG2" s="27"/>
      <c r="AH2" s="27"/>
      <c r="AI2" s="27"/>
      <c r="AJ2" s="27"/>
      <c r="AK2" s="27"/>
      <c r="AL2" s="27"/>
    </row>
    <row r="3" spans="1:38">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7"/>
      <c r="AF3" s="27"/>
      <c r="AG3" s="27"/>
      <c r="AH3" s="27"/>
      <c r="AI3" s="27"/>
      <c r="AJ3" s="27"/>
      <c r="AK3" s="27"/>
      <c r="AL3" s="27"/>
    </row>
    <row r="4" spans="1:38">
      <c r="A4" s="1"/>
      <c r="B4" s="2"/>
      <c r="C4" s="167" t="s">
        <v>69</v>
      </c>
      <c r="D4" s="167"/>
      <c r="E4" s="167"/>
      <c r="F4" s="167"/>
      <c r="G4" s="167"/>
      <c r="H4" s="167"/>
      <c r="I4" s="167"/>
      <c r="J4" s="167"/>
      <c r="K4" s="167"/>
      <c r="L4" s="2"/>
      <c r="M4" s="2"/>
      <c r="N4" s="2"/>
      <c r="O4" s="2"/>
      <c r="P4" s="2"/>
      <c r="Q4" s="2"/>
      <c r="R4" s="2"/>
      <c r="S4" s="2"/>
      <c r="T4" s="2"/>
      <c r="U4" s="2"/>
      <c r="V4" s="2"/>
      <c r="W4" s="2"/>
      <c r="X4" s="2"/>
      <c r="Y4" s="2"/>
      <c r="Z4" s="2"/>
      <c r="AA4" s="2"/>
      <c r="AB4" s="50"/>
      <c r="AC4" s="2"/>
      <c r="AD4" s="2"/>
      <c r="AE4" s="27"/>
      <c r="AF4" s="27"/>
      <c r="AG4" s="27"/>
      <c r="AH4" s="27"/>
      <c r="AI4" s="27"/>
      <c r="AJ4" s="27"/>
      <c r="AK4" s="27"/>
      <c r="AL4" s="27"/>
    </row>
    <row r="5" spans="1:38">
      <c r="A5" s="1"/>
      <c r="B5" s="2"/>
      <c r="C5" s="167"/>
      <c r="D5" s="167"/>
      <c r="E5" s="167"/>
      <c r="F5" s="167"/>
      <c r="G5" s="167"/>
      <c r="H5" s="167"/>
      <c r="I5" s="167"/>
      <c r="J5" s="167"/>
      <c r="K5" s="167"/>
      <c r="L5" s="2"/>
      <c r="M5" s="2"/>
      <c r="N5" s="2"/>
      <c r="O5" s="2"/>
      <c r="P5" s="2"/>
      <c r="Q5" s="2"/>
      <c r="R5" s="2"/>
      <c r="S5" s="2"/>
      <c r="T5" s="2"/>
      <c r="U5" s="2"/>
      <c r="V5" s="2"/>
      <c r="W5" s="2"/>
      <c r="X5" s="2"/>
      <c r="Y5" s="2"/>
      <c r="Z5" s="2"/>
      <c r="AA5" s="2"/>
      <c r="AB5" s="27"/>
      <c r="AC5" s="2"/>
      <c r="AD5" s="2"/>
      <c r="AE5" s="27"/>
      <c r="AF5" s="27"/>
      <c r="AG5" s="27"/>
      <c r="AH5" s="27"/>
      <c r="AI5" s="27"/>
      <c r="AJ5" s="27"/>
      <c r="AK5" s="27"/>
      <c r="AL5" s="27"/>
    </row>
    <row r="6" spans="1:38" ht="34.5" customHeight="1">
      <c r="A6" s="27"/>
      <c r="B6" s="2"/>
      <c r="C6" s="168" t="s">
        <v>53</v>
      </c>
      <c r="D6" s="168"/>
      <c r="E6" s="168"/>
      <c r="F6" s="168"/>
      <c r="G6" s="168"/>
      <c r="H6" s="168"/>
      <c r="I6" s="168"/>
      <c r="J6" s="168"/>
      <c r="K6" s="168"/>
      <c r="L6" s="2"/>
      <c r="M6" s="2"/>
      <c r="N6" s="2"/>
      <c r="O6" s="2"/>
      <c r="P6" s="2"/>
      <c r="Q6" s="2"/>
      <c r="R6" s="2"/>
      <c r="S6" s="2"/>
      <c r="T6" s="2"/>
      <c r="U6" s="2"/>
      <c r="V6" s="2"/>
      <c r="W6" s="2"/>
      <c r="X6" s="2"/>
      <c r="Y6" s="2"/>
      <c r="Z6" s="2"/>
      <c r="AA6" s="2"/>
      <c r="AB6" s="27"/>
      <c r="AC6" s="2"/>
      <c r="AD6" s="2"/>
      <c r="AE6" s="27"/>
      <c r="AF6" s="27"/>
      <c r="AG6" s="27"/>
      <c r="AH6" s="27"/>
      <c r="AI6" s="27"/>
      <c r="AJ6" s="27"/>
      <c r="AK6" s="27"/>
      <c r="AL6" s="27"/>
    </row>
    <row r="7" spans="1:38" ht="16" thickBot="1">
      <c r="A7" s="1"/>
      <c r="B7" s="2"/>
      <c r="C7" s="2"/>
      <c r="D7" s="2"/>
      <c r="E7" s="2"/>
      <c r="F7" s="2"/>
      <c r="G7" s="2"/>
      <c r="H7" s="2"/>
      <c r="I7" s="2"/>
      <c r="J7" s="2"/>
      <c r="K7" s="2"/>
      <c r="L7" s="2"/>
      <c r="M7" s="2"/>
      <c r="N7" s="2"/>
      <c r="O7" s="2"/>
      <c r="P7" s="2"/>
      <c r="Q7" s="2"/>
      <c r="R7" s="2"/>
      <c r="S7" s="2"/>
      <c r="T7" s="2"/>
      <c r="U7" s="2"/>
      <c r="V7" s="2"/>
      <c r="W7" s="2"/>
      <c r="X7" s="2"/>
      <c r="Y7" s="2"/>
      <c r="Z7" s="2"/>
      <c r="AA7" s="2"/>
      <c r="AB7" s="27"/>
      <c r="AC7" s="2"/>
      <c r="AD7" s="2"/>
      <c r="AE7" s="27"/>
      <c r="AF7" s="27"/>
      <c r="AG7" s="27"/>
      <c r="AH7" s="27"/>
      <c r="AI7" s="27"/>
      <c r="AJ7" s="27"/>
      <c r="AK7" s="27"/>
      <c r="AL7" s="27"/>
    </row>
    <row r="8" spans="1:38" ht="16">
      <c r="A8" s="1"/>
      <c r="B8" s="118"/>
      <c r="C8" s="161" t="s">
        <v>34</v>
      </c>
      <c r="D8" s="161"/>
      <c r="E8" s="161"/>
      <c r="F8" s="161"/>
      <c r="G8" s="161"/>
      <c r="H8" s="161"/>
      <c r="I8" s="161"/>
      <c r="J8" s="161"/>
      <c r="K8" s="161"/>
      <c r="L8" s="119"/>
      <c r="M8" s="2"/>
      <c r="N8" s="2"/>
      <c r="O8" s="2"/>
      <c r="P8" s="118"/>
      <c r="Q8" s="161" t="s">
        <v>34</v>
      </c>
      <c r="R8" s="161"/>
      <c r="S8" s="161"/>
      <c r="T8" s="161"/>
      <c r="U8" s="161"/>
      <c r="V8" s="161"/>
      <c r="W8" s="161"/>
      <c r="X8" s="161"/>
      <c r="Y8" s="161"/>
      <c r="Z8" s="119"/>
      <c r="AA8" s="2"/>
      <c r="AB8" s="2"/>
      <c r="AC8" s="2"/>
      <c r="AD8" s="2"/>
      <c r="AE8" s="27"/>
      <c r="AF8" s="27"/>
      <c r="AG8" s="27"/>
      <c r="AH8" s="27"/>
      <c r="AI8" s="27"/>
      <c r="AJ8" s="27"/>
      <c r="AK8" s="27"/>
      <c r="AL8" s="27"/>
    </row>
    <row r="9" spans="1:38">
      <c r="A9" s="1"/>
      <c r="B9" s="120"/>
      <c r="C9" s="122"/>
      <c r="D9" s="122"/>
      <c r="E9" s="122"/>
      <c r="F9" s="122"/>
      <c r="G9" s="122"/>
      <c r="H9" s="122"/>
      <c r="I9" s="122"/>
      <c r="J9" s="122"/>
      <c r="K9" s="122"/>
      <c r="L9" s="121"/>
      <c r="M9" s="2"/>
      <c r="N9" s="2"/>
      <c r="O9" s="2"/>
      <c r="P9" s="120"/>
      <c r="Q9" s="7"/>
      <c r="R9" s="7"/>
      <c r="S9" s="7"/>
      <c r="T9" s="7"/>
      <c r="U9" s="7"/>
      <c r="V9" s="7"/>
      <c r="W9" s="7"/>
      <c r="X9" s="7"/>
      <c r="Y9" s="7"/>
      <c r="Z9" s="121"/>
      <c r="AA9" s="2"/>
      <c r="AB9" s="27"/>
      <c r="AC9" s="2"/>
      <c r="AD9" s="2"/>
      <c r="AE9" s="27"/>
      <c r="AF9" s="27"/>
      <c r="AG9" s="27"/>
      <c r="AH9" s="27"/>
      <c r="AI9" s="27"/>
      <c r="AJ9" s="27"/>
      <c r="AK9" s="27"/>
      <c r="AL9" s="27"/>
    </row>
    <row r="10" spans="1:38" ht="19">
      <c r="A10" s="1"/>
      <c r="B10" s="120"/>
      <c r="C10" s="162" t="s">
        <v>50</v>
      </c>
      <c r="D10" s="163"/>
      <c r="E10" s="163"/>
      <c r="F10" s="163"/>
      <c r="G10" s="163"/>
      <c r="H10" s="163"/>
      <c r="I10" s="163"/>
      <c r="J10" s="163"/>
      <c r="K10" s="164"/>
      <c r="L10" s="121"/>
      <c r="M10" s="2"/>
      <c r="N10" s="2"/>
      <c r="O10" s="2"/>
      <c r="P10" s="120"/>
      <c r="Q10" s="158" t="s">
        <v>25</v>
      </c>
      <c r="R10" s="159"/>
      <c r="S10" s="159"/>
      <c r="T10" s="159"/>
      <c r="U10" s="159"/>
      <c r="V10" s="159"/>
      <c r="W10" s="159"/>
      <c r="X10" s="159"/>
      <c r="Y10" s="160"/>
      <c r="Z10" s="121"/>
      <c r="AA10" s="2"/>
      <c r="AB10" s="27"/>
      <c r="AC10" s="2"/>
      <c r="AD10" s="2"/>
      <c r="AE10" s="27"/>
      <c r="AF10" s="27"/>
      <c r="AG10" s="27"/>
      <c r="AH10" s="27"/>
      <c r="AI10" s="27"/>
      <c r="AJ10" s="27"/>
      <c r="AK10" s="27"/>
      <c r="AL10" s="27"/>
    </row>
    <row r="11" spans="1:38">
      <c r="A11" s="1"/>
      <c r="B11" s="120"/>
      <c r="C11" s="7"/>
      <c r="D11" s="7"/>
      <c r="E11" s="7"/>
      <c r="F11" s="7"/>
      <c r="G11" s="7"/>
      <c r="H11" s="7"/>
      <c r="I11" s="7"/>
      <c r="J11" s="7"/>
      <c r="K11" s="7"/>
      <c r="L11" s="121"/>
      <c r="M11" s="2"/>
      <c r="N11" s="2"/>
      <c r="O11" s="2"/>
      <c r="P11" s="120"/>
      <c r="Q11" s="7"/>
      <c r="R11" s="7"/>
      <c r="S11" s="7"/>
      <c r="T11" s="7"/>
      <c r="U11" s="7"/>
      <c r="V11" s="7"/>
      <c r="W11" s="7"/>
      <c r="X11" s="7"/>
      <c r="Y11" s="7"/>
      <c r="Z11" s="121"/>
      <c r="AA11" s="2"/>
      <c r="AB11" s="2"/>
      <c r="AC11" s="2"/>
      <c r="AD11" s="2"/>
      <c r="AE11" s="27"/>
      <c r="AF11" s="27"/>
      <c r="AG11" s="27"/>
      <c r="AH11" s="27"/>
      <c r="AI11" s="27"/>
      <c r="AJ11" s="27"/>
      <c r="AK11" s="27"/>
      <c r="AL11" s="27"/>
    </row>
    <row r="12" spans="1:38" ht="9" customHeight="1" thickBot="1">
      <c r="A12" s="1"/>
      <c r="B12" s="26"/>
      <c r="C12" s="26"/>
      <c r="D12" s="26"/>
      <c r="E12" s="26"/>
      <c r="F12" s="26"/>
      <c r="G12" s="26"/>
      <c r="H12" s="26"/>
      <c r="I12" s="26"/>
      <c r="J12" s="26"/>
      <c r="K12" s="26"/>
      <c r="L12" s="26"/>
      <c r="M12" s="2"/>
      <c r="N12" s="2"/>
      <c r="O12" s="2"/>
      <c r="P12" s="26"/>
      <c r="Q12" s="26"/>
      <c r="R12" s="26"/>
      <c r="S12" s="26"/>
      <c r="T12" s="26"/>
      <c r="U12" s="26"/>
      <c r="V12" s="26"/>
      <c r="W12" s="26"/>
      <c r="X12" s="26"/>
      <c r="Y12" s="26"/>
      <c r="Z12" s="26"/>
      <c r="AA12" s="2"/>
      <c r="AB12" s="27"/>
      <c r="AC12" s="2"/>
      <c r="AD12" s="2"/>
      <c r="AE12" s="27"/>
      <c r="AF12" s="27"/>
      <c r="AG12" s="27"/>
      <c r="AH12" s="27"/>
      <c r="AI12" s="27"/>
      <c r="AJ12" s="27"/>
      <c r="AK12" s="27"/>
      <c r="AL12" s="27"/>
    </row>
    <row r="13" spans="1:38" ht="20" customHeight="1" thickBot="1">
      <c r="A13" s="1"/>
      <c r="B13" s="26"/>
      <c r="C13" s="3" t="s">
        <v>23</v>
      </c>
      <c r="D13" s="3" t="s">
        <v>22</v>
      </c>
      <c r="E13" s="4"/>
      <c r="F13" s="26"/>
      <c r="G13" s="155" t="s">
        <v>9</v>
      </c>
      <c r="H13" s="156"/>
      <c r="I13" s="156"/>
      <c r="J13" s="156"/>
      <c r="K13" s="157"/>
      <c r="L13" s="26"/>
      <c r="M13" s="2"/>
      <c r="N13" s="2"/>
      <c r="O13" s="2"/>
      <c r="P13" s="26"/>
      <c r="Q13" s="3" t="s">
        <v>23</v>
      </c>
      <c r="R13" s="3" t="s">
        <v>22</v>
      </c>
      <c r="S13" s="4"/>
      <c r="T13" s="26"/>
      <c r="U13" s="155" t="s">
        <v>9</v>
      </c>
      <c r="V13" s="156"/>
      <c r="W13" s="156"/>
      <c r="X13" s="156"/>
      <c r="Y13" s="157"/>
      <c r="Z13" s="26"/>
      <c r="AA13" s="2"/>
      <c r="AB13" s="27"/>
      <c r="AC13" s="2"/>
      <c r="AD13" s="2"/>
      <c r="AE13" s="27"/>
      <c r="AF13" s="27"/>
      <c r="AG13" s="27"/>
      <c r="AH13" s="27"/>
      <c r="AI13" s="27"/>
      <c r="AJ13" s="27"/>
      <c r="AK13" s="27"/>
      <c r="AL13" s="27"/>
    </row>
    <row r="14" spans="1:38" ht="20" customHeight="1">
      <c r="A14" s="1"/>
      <c r="B14" s="26"/>
      <c r="C14" s="5" t="s">
        <v>27</v>
      </c>
      <c r="D14" s="52">
        <v>0</v>
      </c>
      <c r="E14" s="29"/>
      <c r="F14" s="26"/>
      <c r="G14" s="6"/>
      <c r="H14" s="7" t="s">
        <v>19</v>
      </c>
      <c r="I14" s="7"/>
      <c r="J14" s="7"/>
      <c r="K14" s="8">
        <f>+D17*D18*D14*2080</f>
        <v>0</v>
      </c>
      <c r="L14" s="26"/>
      <c r="M14" s="2"/>
      <c r="N14" s="2"/>
      <c r="O14" s="2"/>
      <c r="P14" s="26"/>
      <c r="Q14" s="5" t="s">
        <v>14</v>
      </c>
      <c r="R14" s="35">
        <v>10</v>
      </c>
      <c r="S14" s="43"/>
      <c r="T14" s="26"/>
      <c r="U14" s="6"/>
      <c r="V14" s="7" t="s">
        <v>19</v>
      </c>
      <c r="W14" s="7"/>
      <c r="X14" s="7"/>
      <c r="Y14" s="8">
        <f>+R17*R18*R14*2080</f>
        <v>3120000</v>
      </c>
      <c r="Z14" s="26"/>
      <c r="AA14" s="2"/>
      <c r="AB14" s="2"/>
      <c r="AC14" s="2"/>
      <c r="AD14" s="2"/>
      <c r="AE14" s="27"/>
      <c r="AF14" s="27"/>
      <c r="AG14" s="27"/>
      <c r="AH14" s="27"/>
      <c r="AI14" s="27"/>
      <c r="AJ14" s="27"/>
      <c r="AK14" s="27"/>
      <c r="AL14" s="27"/>
    </row>
    <row r="15" spans="1:38" ht="20" customHeight="1">
      <c r="A15" s="1"/>
      <c r="B15" s="26"/>
      <c r="C15" s="5" t="s">
        <v>28</v>
      </c>
      <c r="D15" s="53">
        <v>0</v>
      </c>
      <c r="E15" s="30"/>
      <c r="F15" s="26"/>
      <c r="G15" s="6"/>
      <c r="H15" s="7" t="s">
        <v>20</v>
      </c>
      <c r="I15" s="7"/>
      <c r="J15" s="7"/>
      <c r="K15" s="9">
        <f>+D15*D19*2080</f>
        <v>0</v>
      </c>
      <c r="L15" s="26"/>
      <c r="M15" s="2"/>
      <c r="N15" s="2"/>
      <c r="O15" s="2"/>
      <c r="P15" s="26"/>
      <c r="Q15" s="5" t="s">
        <v>13</v>
      </c>
      <c r="R15" s="35">
        <v>5</v>
      </c>
      <c r="S15" s="43"/>
      <c r="T15" s="26"/>
      <c r="U15" s="6"/>
      <c r="V15" s="7" t="s">
        <v>20</v>
      </c>
      <c r="W15" s="7"/>
      <c r="X15" s="7"/>
      <c r="Y15" s="9">
        <f>+R15*R19*2080</f>
        <v>1560000</v>
      </c>
      <c r="Z15" s="26"/>
      <c r="AA15" s="2"/>
      <c r="AB15" s="2"/>
      <c r="AC15" s="2"/>
      <c r="AD15" s="2"/>
      <c r="AE15" s="27"/>
      <c r="AF15" s="27"/>
      <c r="AG15" s="27"/>
      <c r="AH15" s="27"/>
      <c r="AI15" s="27"/>
      <c r="AJ15" s="27"/>
      <c r="AK15" s="27"/>
      <c r="AL15" s="27"/>
    </row>
    <row r="16" spans="1:38" ht="20" customHeight="1" thickBot="1">
      <c r="A16" s="1"/>
      <c r="B16" s="26"/>
      <c r="C16" s="10" t="s">
        <v>30</v>
      </c>
      <c r="D16" s="54">
        <v>0</v>
      </c>
      <c r="E16" s="31"/>
      <c r="F16" s="26"/>
      <c r="G16" s="10"/>
      <c r="H16" s="11"/>
      <c r="I16" s="11" t="s">
        <v>21</v>
      </c>
      <c r="J16" s="2"/>
      <c r="K16" s="12">
        <f>+K14+K15</f>
        <v>0</v>
      </c>
      <c r="L16" s="26"/>
      <c r="M16" s="2"/>
      <c r="N16" s="2"/>
      <c r="O16" s="2"/>
      <c r="P16" s="26"/>
      <c r="Q16" s="10" t="s">
        <v>2</v>
      </c>
      <c r="R16" s="36">
        <v>5</v>
      </c>
      <c r="S16" s="44"/>
      <c r="T16" s="26"/>
      <c r="U16" s="10"/>
      <c r="V16" s="11"/>
      <c r="W16" s="11" t="s">
        <v>21</v>
      </c>
      <c r="X16" s="2"/>
      <c r="Y16" s="12">
        <f>+Y14+Y15</f>
        <v>4680000</v>
      </c>
      <c r="Z16" s="26"/>
      <c r="AA16" s="2"/>
      <c r="AB16" s="2"/>
      <c r="AC16" s="2"/>
      <c r="AD16" s="2"/>
      <c r="AE16" s="27"/>
      <c r="AF16" s="27"/>
      <c r="AG16" s="27"/>
      <c r="AH16" s="27"/>
      <c r="AI16" s="27"/>
      <c r="AJ16" s="27"/>
      <c r="AK16" s="27"/>
      <c r="AL16" s="27"/>
    </row>
    <row r="17" spans="1:38" ht="20" customHeight="1">
      <c r="A17" s="1"/>
      <c r="B17" s="26"/>
      <c r="C17" s="13" t="s">
        <v>38</v>
      </c>
      <c r="D17" s="55">
        <v>0</v>
      </c>
      <c r="E17" s="29"/>
      <c r="F17" s="26"/>
      <c r="G17" s="13"/>
      <c r="H17" s="14" t="s">
        <v>3</v>
      </c>
      <c r="I17" s="14"/>
      <c r="J17" s="14"/>
      <c r="K17" s="15"/>
      <c r="L17" s="26"/>
      <c r="M17" s="2"/>
      <c r="N17" s="2"/>
      <c r="O17" s="2"/>
      <c r="P17" s="26"/>
      <c r="Q17" s="13" t="s">
        <v>15</v>
      </c>
      <c r="R17" s="37">
        <v>200</v>
      </c>
      <c r="S17" s="45"/>
      <c r="T17" s="26"/>
      <c r="U17" s="13"/>
      <c r="V17" s="14" t="s">
        <v>3</v>
      </c>
      <c r="W17" s="14"/>
      <c r="X17" s="14"/>
      <c r="Y17" s="15"/>
      <c r="Z17" s="26"/>
      <c r="AA17" s="2"/>
      <c r="AB17" s="2"/>
      <c r="AC17" s="2"/>
      <c r="AD17" s="2"/>
      <c r="AE17" s="27"/>
      <c r="AF17" s="27"/>
      <c r="AG17" s="27"/>
      <c r="AH17" s="27"/>
      <c r="AI17" s="27"/>
      <c r="AJ17" s="27"/>
      <c r="AK17" s="27"/>
      <c r="AL17" s="27"/>
    </row>
    <row r="18" spans="1:38" ht="20" customHeight="1">
      <c r="A18" s="1"/>
      <c r="B18" s="26"/>
      <c r="C18" s="6" t="s">
        <v>24</v>
      </c>
      <c r="D18" s="56">
        <v>0</v>
      </c>
      <c r="E18" s="32"/>
      <c r="F18" s="26"/>
      <c r="G18" s="6"/>
      <c r="H18" s="7"/>
      <c r="I18" s="7" t="s">
        <v>10</v>
      </c>
      <c r="J18" s="7"/>
      <c r="K18" s="8">
        <f>+D20*D14*2080</f>
        <v>0</v>
      </c>
      <c r="L18" s="26"/>
      <c r="M18" s="2"/>
      <c r="N18" s="2"/>
      <c r="O18" s="2"/>
      <c r="P18" s="26"/>
      <c r="Q18" s="6" t="s">
        <v>16</v>
      </c>
      <c r="R18" s="38">
        <v>0.75</v>
      </c>
      <c r="S18" s="46"/>
      <c r="T18" s="26"/>
      <c r="U18" s="6"/>
      <c r="V18" s="7"/>
      <c r="W18" s="7" t="s">
        <v>10</v>
      </c>
      <c r="X18" s="7"/>
      <c r="Y18" s="8">
        <f>+R20*R14*2080</f>
        <v>2600000</v>
      </c>
      <c r="Z18" s="26"/>
      <c r="AA18" s="2"/>
      <c r="AB18" s="2"/>
      <c r="AC18" s="2"/>
      <c r="AD18" s="2"/>
      <c r="AE18" s="27"/>
      <c r="AF18" s="27"/>
      <c r="AG18" s="27"/>
      <c r="AH18" s="27"/>
      <c r="AI18" s="27"/>
      <c r="AJ18" s="27"/>
      <c r="AK18" s="27"/>
      <c r="AL18" s="27"/>
    </row>
    <row r="19" spans="1:38" ht="20" customHeight="1" thickBot="1">
      <c r="A19" s="1"/>
      <c r="B19" s="26"/>
      <c r="C19" s="10" t="s">
        <v>70</v>
      </c>
      <c r="D19" s="80">
        <f>+D17*D18</f>
        <v>0</v>
      </c>
      <c r="E19" s="79"/>
      <c r="F19" s="26"/>
      <c r="G19" s="6"/>
      <c r="H19" s="7"/>
      <c r="I19" s="7" t="s">
        <v>11</v>
      </c>
      <c r="J19" s="7"/>
      <c r="K19" s="16">
        <f>+D15*D21*2080</f>
        <v>0</v>
      </c>
      <c r="L19" s="26"/>
      <c r="M19" s="2"/>
      <c r="N19" s="2"/>
      <c r="O19" s="2"/>
      <c r="P19" s="26"/>
      <c r="Q19" s="10" t="s">
        <v>70</v>
      </c>
      <c r="R19" s="39">
        <v>150</v>
      </c>
      <c r="S19" s="47"/>
      <c r="T19" s="26"/>
      <c r="U19" s="6"/>
      <c r="V19" s="7"/>
      <c r="W19" s="7" t="s">
        <v>11</v>
      </c>
      <c r="X19" s="7"/>
      <c r="Y19" s="16">
        <f>+R15*R21*2080</f>
        <v>1040000</v>
      </c>
      <c r="Z19" s="26"/>
      <c r="AA19" s="2"/>
      <c r="AB19" s="2"/>
      <c r="AC19" s="2"/>
      <c r="AD19" s="2"/>
      <c r="AE19" s="27"/>
      <c r="AF19" s="27"/>
      <c r="AG19" s="27"/>
      <c r="AH19" s="27"/>
      <c r="AI19" s="27"/>
      <c r="AJ19" s="27"/>
      <c r="AK19" s="27"/>
      <c r="AL19" s="27"/>
    </row>
    <row r="20" spans="1:38" ht="20" customHeight="1">
      <c r="A20" s="1"/>
      <c r="B20" s="26"/>
      <c r="C20" s="13" t="s">
        <v>17</v>
      </c>
      <c r="D20" s="55">
        <v>0</v>
      </c>
      <c r="E20" s="29"/>
      <c r="F20" s="26"/>
      <c r="G20" s="6"/>
      <c r="H20" s="7"/>
      <c r="I20" s="7" t="s">
        <v>4</v>
      </c>
      <c r="J20" s="7"/>
      <c r="K20" s="8">
        <f>+D16*D22*2080</f>
        <v>0</v>
      </c>
      <c r="L20" s="26"/>
      <c r="M20" s="2"/>
      <c r="N20" s="2"/>
      <c r="O20" s="2"/>
      <c r="P20" s="26"/>
      <c r="Q20" s="13" t="s">
        <v>17</v>
      </c>
      <c r="R20" s="37">
        <v>125</v>
      </c>
      <c r="S20" s="45"/>
      <c r="T20" s="26"/>
      <c r="U20" s="6"/>
      <c r="V20" s="7"/>
      <c r="W20" s="7" t="s">
        <v>4</v>
      </c>
      <c r="X20" s="7"/>
      <c r="Y20" s="8">
        <f>+R16*R22*2080</f>
        <v>364000</v>
      </c>
      <c r="Z20" s="26"/>
      <c r="AA20" s="2"/>
      <c r="AB20" s="2"/>
      <c r="AC20" s="2"/>
      <c r="AD20" s="2"/>
      <c r="AE20" s="27"/>
      <c r="AF20" s="27"/>
      <c r="AG20" s="27"/>
      <c r="AH20" s="27"/>
      <c r="AI20" s="27"/>
      <c r="AJ20" s="27"/>
      <c r="AK20" s="27"/>
      <c r="AL20" s="27"/>
    </row>
    <row r="21" spans="1:38" ht="20" customHeight="1" thickBot="1">
      <c r="A21" s="1"/>
      <c r="B21" s="26"/>
      <c r="C21" s="6" t="s">
        <v>18</v>
      </c>
      <c r="D21" s="57">
        <v>0</v>
      </c>
      <c r="E21" s="32"/>
      <c r="F21" s="26"/>
      <c r="G21" s="6"/>
      <c r="H21" s="7"/>
      <c r="I21" s="7"/>
      <c r="J21" s="7" t="s">
        <v>6</v>
      </c>
      <c r="K21" s="17">
        <f>SUM(K18:K20)</f>
        <v>0</v>
      </c>
      <c r="L21" s="26"/>
      <c r="M21" s="2"/>
      <c r="N21" s="2"/>
      <c r="O21" s="2"/>
      <c r="P21" s="26"/>
      <c r="Q21" s="6" t="s">
        <v>18</v>
      </c>
      <c r="R21" s="40">
        <v>100</v>
      </c>
      <c r="S21" s="46"/>
      <c r="T21" s="26"/>
      <c r="U21" s="6"/>
      <c r="V21" s="7"/>
      <c r="W21" s="7"/>
      <c r="X21" s="7" t="s">
        <v>6</v>
      </c>
      <c r="Y21" s="17">
        <f>SUM(Y18:Y20)</f>
        <v>4004000</v>
      </c>
      <c r="Z21" s="26"/>
      <c r="AA21" s="2"/>
      <c r="AB21" s="2"/>
      <c r="AC21" s="2"/>
      <c r="AD21" s="2"/>
      <c r="AE21" s="27"/>
      <c r="AF21" s="27"/>
      <c r="AG21" s="27"/>
      <c r="AH21" s="27"/>
      <c r="AI21" s="27"/>
      <c r="AJ21" s="27"/>
      <c r="AK21" s="27"/>
      <c r="AL21" s="27"/>
    </row>
    <row r="22" spans="1:38" ht="20" customHeight="1" thickBot="1">
      <c r="A22" s="1"/>
      <c r="B22" s="26"/>
      <c r="C22" s="10" t="s">
        <v>1</v>
      </c>
      <c r="D22" s="58">
        <v>0</v>
      </c>
      <c r="E22" s="33"/>
      <c r="F22" s="26"/>
      <c r="G22" s="6"/>
      <c r="H22" s="7"/>
      <c r="I22" s="7"/>
      <c r="J22" s="7" t="s">
        <v>5</v>
      </c>
      <c r="K22" s="18">
        <f>+D24</f>
        <v>500000</v>
      </c>
      <c r="L22" s="26"/>
      <c r="M22" s="2"/>
      <c r="N22" s="2"/>
      <c r="O22" s="2"/>
      <c r="P22" s="26"/>
      <c r="Q22" s="10" t="s">
        <v>1</v>
      </c>
      <c r="R22" s="41">
        <v>35</v>
      </c>
      <c r="S22" s="48"/>
      <c r="T22" s="26"/>
      <c r="U22" s="6"/>
      <c r="V22" s="7"/>
      <c r="W22" s="7"/>
      <c r="X22" s="7" t="s">
        <v>5</v>
      </c>
      <c r="Y22" s="18">
        <f>+R24</f>
        <v>500000</v>
      </c>
      <c r="Z22" s="26"/>
      <c r="AA22" s="2"/>
      <c r="AB22" s="2"/>
      <c r="AC22" s="2"/>
      <c r="AD22" s="2"/>
      <c r="AE22" s="27"/>
      <c r="AF22" s="27"/>
      <c r="AG22" s="27"/>
      <c r="AH22" s="27"/>
      <c r="AI22" s="27"/>
      <c r="AJ22" s="27"/>
      <c r="AK22" s="27"/>
      <c r="AL22" s="27"/>
    </row>
    <row r="23" spans="1:38" ht="20" customHeight="1" thickBot="1">
      <c r="A23" s="1"/>
      <c r="B23" s="26"/>
      <c r="C23" s="19" t="s">
        <v>12</v>
      </c>
      <c r="D23" s="59"/>
      <c r="E23" s="21"/>
      <c r="F23" s="26"/>
      <c r="G23" s="10"/>
      <c r="H23" s="11"/>
      <c r="I23" s="11" t="s">
        <v>8</v>
      </c>
      <c r="J23" s="11"/>
      <c r="K23" s="17">
        <f>+K21+K22</f>
        <v>500000</v>
      </c>
      <c r="L23" s="26"/>
      <c r="M23" s="2"/>
      <c r="N23" s="2"/>
      <c r="O23" s="2"/>
      <c r="P23" s="26"/>
      <c r="Q23" s="19" t="s">
        <v>12</v>
      </c>
      <c r="R23" s="20"/>
      <c r="S23" s="21"/>
      <c r="T23" s="26"/>
      <c r="U23" s="10"/>
      <c r="V23" s="11"/>
      <c r="W23" s="11" t="s">
        <v>8</v>
      </c>
      <c r="X23" s="11"/>
      <c r="Y23" s="17">
        <f>+Y21+Y22</f>
        <v>4504000</v>
      </c>
      <c r="Z23" s="26"/>
      <c r="AA23" s="2"/>
      <c r="AB23" s="2"/>
      <c r="AC23" s="2"/>
      <c r="AD23" s="2"/>
      <c r="AE23" s="27"/>
      <c r="AF23" s="27"/>
      <c r="AG23" s="27"/>
      <c r="AH23" s="27"/>
      <c r="AI23" s="27"/>
      <c r="AJ23" s="27"/>
      <c r="AK23" s="27"/>
      <c r="AL23" s="27"/>
    </row>
    <row r="24" spans="1:38" ht="20" customHeight="1" thickBot="1">
      <c r="A24" s="1"/>
      <c r="B24" s="26"/>
      <c r="C24" s="10" t="s">
        <v>26</v>
      </c>
      <c r="D24" s="60">
        <v>500000</v>
      </c>
      <c r="E24" s="34"/>
      <c r="F24" s="26"/>
      <c r="G24" s="22"/>
      <c r="H24" s="23"/>
      <c r="I24" s="23"/>
      <c r="J24" s="23" t="s">
        <v>7</v>
      </c>
      <c r="K24" s="24">
        <f>+K16-K23</f>
        <v>-500000</v>
      </c>
      <c r="L24" s="26"/>
      <c r="M24" s="2"/>
      <c r="N24" s="2"/>
      <c r="O24" s="2"/>
      <c r="P24" s="26"/>
      <c r="Q24" s="10" t="s">
        <v>0</v>
      </c>
      <c r="R24" s="42">
        <v>500000</v>
      </c>
      <c r="S24" s="49"/>
      <c r="T24" s="26"/>
      <c r="U24" s="22"/>
      <c r="V24" s="23"/>
      <c r="W24" s="23"/>
      <c r="X24" s="23" t="s">
        <v>7</v>
      </c>
      <c r="Y24" s="24">
        <f>+Y16-Y23</f>
        <v>176000</v>
      </c>
      <c r="Z24" s="26"/>
      <c r="AA24" s="2"/>
      <c r="AB24" s="2"/>
      <c r="AC24" s="2"/>
      <c r="AD24" s="2"/>
      <c r="AE24" s="27"/>
      <c r="AF24" s="27"/>
      <c r="AG24" s="27"/>
      <c r="AH24" s="27"/>
      <c r="AI24" s="27"/>
      <c r="AJ24" s="27"/>
      <c r="AK24" s="27"/>
      <c r="AL24" s="27"/>
    </row>
    <row r="25" spans="1:38" ht="9" customHeight="1">
      <c r="A25" s="1"/>
      <c r="B25" s="26"/>
      <c r="C25" s="26"/>
      <c r="D25" s="26"/>
      <c r="E25" s="26"/>
      <c r="F25" s="26"/>
      <c r="G25" s="26"/>
      <c r="H25" s="26"/>
      <c r="I25" s="26"/>
      <c r="J25" s="26"/>
      <c r="K25" s="28"/>
      <c r="L25" s="26"/>
      <c r="M25" s="2"/>
      <c r="N25" s="2"/>
      <c r="O25" s="2"/>
      <c r="P25" s="26"/>
      <c r="Q25" s="26"/>
      <c r="R25" s="26"/>
      <c r="S25" s="26"/>
      <c r="T25" s="26"/>
      <c r="U25" s="26"/>
      <c r="V25" s="26"/>
      <c r="W25" s="26"/>
      <c r="X25" s="26"/>
      <c r="Y25" s="28"/>
      <c r="Z25" s="26"/>
      <c r="AA25" s="2"/>
      <c r="AB25" s="2"/>
      <c r="AC25" s="2"/>
      <c r="AD25" s="2"/>
      <c r="AE25" s="27"/>
      <c r="AF25" s="27"/>
      <c r="AG25" s="27"/>
      <c r="AH25" s="27"/>
      <c r="AI25" s="27"/>
      <c r="AJ25" s="27"/>
      <c r="AK25" s="27"/>
      <c r="AL25" s="27"/>
    </row>
    <row r="26" spans="1:38">
      <c r="A26" s="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7"/>
      <c r="AF26" s="27"/>
      <c r="AG26" s="27"/>
      <c r="AH26" s="27"/>
      <c r="AI26" s="27"/>
      <c r="AJ26" s="27"/>
      <c r="AK26" s="27"/>
      <c r="AL26" s="27"/>
    </row>
    <row r="27" spans="1:38">
      <c r="A27" s="1"/>
      <c r="B27" s="25" t="s">
        <v>37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7"/>
      <c r="AF27" s="27"/>
      <c r="AG27" s="27"/>
      <c r="AH27" s="27"/>
      <c r="AI27" s="27"/>
      <c r="AJ27" s="27"/>
      <c r="AK27" s="27"/>
      <c r="AL27" s="27"/>
    </row>
    <row r="28" spans="1:38">
      <c r="A28" s="1"/>
      <c r="B28" s="2"/>
      <c r="C28" s="2" t="s">
        <v>29</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7"/>
      <c r="AF28" s="27"/>
      <c r="AG28" s="27"/>
      <c r="AH28" s="27"/>
      <c r="AI28" s="27"/>
      <c r="AJ28" s="27"/>
      <c r="AK28" s="27"/>
      <c r="AL28" s="27"/>
    </row>
    <row r="29" spans="1:38">
      <c r="A29" s="1"/>
      <c r="B29" s="2"/>
      <c r="C29" s="2" t="s">
        <v>62</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7"/>
      <c r="AF29" s="27"/>
      <c r="AG29" s="27"/>
      <c r="AH29" s="27"/>
      <c r="AI29" s="27"/>
      <c r="AJ29" s="27"/>
      <c r="AK29" s="27"/>
      <c r="AL29" s="27"/>
    </row>
    <row r="30" spans="1:38">
      <c r="A30" s="1"/>
      <c r="B30" s="2"/>
      <c r="C30" s="2" t="s">
        <v>63</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7"/>
      <c r="AF30" s="27"/>
      <c r="AG30" s="27"/>
      <c r="AH30" s="27"/>
      <c r="AI30" s="27"/>
      <c r="AJ30" s="27"/>
      <c r="AK30" s="27"/>
      <c r="AL30" s="27"/>
    </row>
    <row r="31" spans="1:38">
      <c r="A31" s="1"/>
      <c r="B31" s="2"/>
      <c r="C31" s="2" t="s">
        <v>31</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7"/>
      <c r="AF31" s="27"/>
      <c r="AG31" s="27"/>
      <c r="AH31" s="27"/>
      <c r="AI31" s="27"/>
      <c r="AJ31" s="27"/>
      <c r="AK31" s="27"/>
      <c r="AL31" s="27"/>
    </row>
    <row r="32" spans="1:38">
      <c r="A32" s="1"/>
      <c r="B32" s="2"/>
      <c r="C32" s="2" t="s">
        <v>32</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7"/>
      <c r="AF32" s="27"/>
      <c r="AG32" s="27"/>
      <c r="AH32" s="27"/>
      <c r="AI32" s="27"/>
      <c r="AJ32" s="27"/>
      <c r="AK32" s="27"/>
      <c r="AL32" s="27"/>
    </row>
    <row r="33" spans="1:38">
      <c r="A33" s="1"/>
      <c r="B33" s="2"/>
      <c r="C33" s="2" t="s">
        <v>35</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7"/>
      <c r="AF33" s="27"/>
      <c r="AG33" s="27"/>
      <c r="AH33" s="27"/>
      <c r="AI33" s="27"/>
      <c r="AJ33" s="27"/>
      <c r="AK33" s="27"/>
      <c r="AL33" s="27"/>
    </row>
    <row r="34" spans="1:38">
      <c r="A34" s="1"/>
      <c r="B34" s="2"/>
      <c r="C34" s="2" t="s">
        <v>36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7"/>
      <c r="AF34" s="27"/>
      <c r="AG34" s="27"/>
      <c r="AH34" s="27"/>
      <c r="AI34" s="27"/>
      <c r="AJ34" s="27"/>
      <c r="AK34" s="27"/>
      <c r="AL34" s="27"/>
    </row>
    <row r="35" spans="1:38">
      <c r="A35" s="1"/>
      <c r="B35" s="2"/>
      <c r="C35" s="2" t="s">
        <v>64</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7"/>
      <c r="AF35" s="27"/>
      <c r="AG35" s="27"/>
      <c r="AH35" s="27"/>
      <c r="AI35" s="27"/>
      <c r="AJ35" s="27"/>
      <c r="AK35" s="27"/>
      <c r="AL35" s="27"/>
    </row>
    <row r="36" spans="1:38">
      <c r="A36" s="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7"/>
      <c r="AF36" s="27"/>
      <c r="AG36" s="27"/>
      <c r="AH36" s="27"/>
      <c r="AI36" s="27"/>
      <c r="AJ36" s="27"/>
      <c r="AK36" s="27"/>
      <c r="AL36" s="27"/>
    </row>
    <row r="37" spans="1:38" ht="9" customHeight="1">
      <c r="A37" s="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7"/>
      <c r="AF37" s="27"/>
      <c r="AG37" s="27"/>
      <c r="AH37" s="27"/>
      <c r="AI37" s="27"/>
      <c r="AJ37" s="27"/>
      <c r="AK37" s="27"/>
      <c r="AL37" s="27"/>
    </row>
    <row r="38" spans="1:38">
      <c r="A38" s="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7"/>
      <c r="AF38" s="27"/>
      <c r="AG38" s="27"/>
      <c r="AH38" s="27"/>
      <c r="AI38" s="27"/>
      <c r="AJ38" s="27"/>
      <c r="AK38" s="27"/>
      <c r="AL38" s="27"/>
    </row>
    <row r="39" spans="1:38">
      <c r="A39" s="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7"/>
      <c r="AF39" s="27"/>
      <c r="AG39" s="27"/>
      <c r="AH39" s="27"/>
      <c r="AI39" s="27"/>
      <c r="AJ39" s="27"/>
      <c r="AK39" s="27"/>
      <c r="AL39" s="27"/>
    </row>
    <row r="40" spans="1:38">
      <c r="A40" s="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7"/>
      <c r="AF40" s="27"/>
      <c r="AG40" s="27"/>
      <c r="AH40" s="27"/>
      <c r="AI40" s="27"/>
      <c r="AJ40" s="27"/>
      <c r="AK40" s="27"/>
      <c r="AL40" s="27"/>
    </row>
    <row r="41" spans="1:38">
      <c r="A41" s="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7"/>
      <c r="AF41" s="27"/>
      <c r="AG41" s="27"/>
      <c r="AH41" s="27"/>
      <c r="AI41" s="27"/>
      <c r="AJ41" s="27"/>
      <c r="AK41" s="27"/>
      <c r="AL41" s="27"/>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27"/>
      <c r="AC42" s="27"/>
      <c r="AD42" s="27"/>
      <c r="AE42" s="27"/>
      <c r="AF42" s="27"/>
      <c r="AG42" s="27"/>
      <c r="AH42" s="27"/>
      <c r="AI42" s="27"/>
      <c r="AJ42" s="27"/>
      <c r="AK42" s="27"/>
      <c r="AL42" s="27"/>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27"/>
      <c r="AC43" s="27"/>
      <c r="AD43" s="27"/>
      <c r="AE43" s="27"/>
      <c r="AF43" s="27"/>
      <c r="AG43" s="27"/>
      <c r="AH43" s="27"/>
      <c r="AI43" s="27"/>
      <c r="AJ43" s="27"/>
      <c r="AK43" s="27"/>
      <c r="AL43" s="27"/>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27"/>
      <c r="AC44" s="27"/>
      <c r="AD44" s="27"/>
      <c r="AE44" s="27"/>
      <c r="AF44" s="27"/>
      <c r="AG44" s="27"/>
      <c r="AH44" s="27"/>
      <c r="AI44" s="27"/>
      <c r="AJ44" s="27"/>
      <c r="AK44" s="27"/>
      <c r="AL44" s="27"/>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27"/>
      <c r="AC45" s="27"/>
      <c r="AD45" s="27"/>
      <c r="AE45" s="27"/>
      <c r="AF45" s="27"/>
      <c r="AG45" s="27"/>
      <c r="AH45" s="27"/>
      <c r="AI45" s="27"/>
      <c r="AJ45" s="27"/>
      <c r="AK45" s="27"/>
      <c r="AL45" s="27"/>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27"/>
      <c r="AC46" s="27"/>
      <c r="AD46" s="27"/>
      <c r="AE46" s="27"/>
      <c r="AF46" s="27"/>
      <c r="AG46" s="27"/>
      <c r="AH46" s="27"/>
      <c r="AI46" s="27"/>
      <c r="AJ46" s="27"/>
      <c r="AK46" s="27"/>
      <c r="AL46" s="27"/>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27"/>
      <c r="AC47" s="27"/>
      <c r="AD47" s="27"/>
      <c r="AE47" s="27"/>
      <c r="AF47" s="27"/>
      <c r="AG47" s="27"/>
      <c r="AH47" s="27"/>
      <c r="AI47" s="27"/>
      <c r="AJ47" s="27"/>
      <c r="AK47" s="27"/>
      <c r="AL47" s="27"/>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27"/>
      <c r="AC48" s="27"/>
      <c r="AD48" s="27"/>
      <c r="AE48" s="27"/>
      <c r="AF48" s="27"/>
      <c r="AG48" s="27"/>
      <c r="AH48" s="27"/>
      <c r="AI48" s="27"/>
      <c r="AJ48" s="27"/>
      <c r="AK48" s="27"/>
      <c r="AL48" s="27"/>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M62" s="1"/>
      <c r="N62" s="1"/>
      <c r="O62" s="1"/>
      <c r="P62" s="1"/>
      <c r="Q62" s="1"/>
      <c r="R62" s="1"/>
      <c r="S62" s="1"/>
      <c r="T62" s="1"/>
      <c r="U62" s="1"/>
      <c r="V62" s="1"/>
      <c r="W62" s="1"/>
      <c r="X62" s="1"/>
      <c r="Y62" s="1"/>
      <c r="Z62" s="1"/>
      <c r="AA62" s="1"/>
      <c r="AB62" s="1"/>
    </row>
    <row r="63" spans="1:28">
      <c r="M63" s="1"/>
      <c r="N63" s="1"/>
      <c r="O63" s="1"/>
      <c r="P63" s="1"/>
      <c r="Q63" s="1"/>
      <c r="R63" s="1"/>
      <c r="S63" s="1"/>
      <c r="T63" s="1"/>
      <c r="U63" s="1"/>
      <c r="V63" s="1"/>
      <c r="W63" s="1"/>
      <c r="X63" s="1"/>
      <c r="Y63" s="1"/>
      <c r="Z63" s="1"/>
      <c r="AA63" s="1"/>
      <c r="AB63" s="1"/>
    </row>
    <row r="64" spans="1:28">
      <c r="M64" s="1"/>
      <c r="N64" s="1"/>
      <c r="O64" s="1"/>
      <c r="P64" s="1"/>
      <c r="Q64" s="1"/>
      <c r="R64" s="1"/>
      <c r="S64" s="1"/>
      <c r="T64" s="1"/>
      <c r="U64" s="1"/>
      <c r="V64" s="1"/>
      <c r="W64" s="1"/>
      <c r="X64" s="1"/>
      <c r="Y64" s="1"/>
      <c r="Z64" s="1"/>
      <c r="AA64" s="1"/>
      <c r="AB64" s="1"/>
    </row>
    <row r="65" spans="13:28">
      <c r="M65" s="1"/>
      <c r="N65" s="1"/>
      <c r="O65" s="1"/>
      <c r="P65" s="1"/>
      <c r="Q65" s="1"/>
      <c r="R65" s="1"/>
      <c r="S65" s="1"/>
      <c r="T65" s="1"/>
      <c r="U65" s="1"/>
      <c r="V65" s="1"/>
      <c r="W65" s="1"/>
      <c r="X65" s="1"/>
      <c r="Y65" s="1"/>
      <c r="Z65" s="1"/>
      <c r="AA65" s="1"/>
      <c r="AB65" s="1"/>
    </row>
    <row r="66" spans="13:28">
      <c r="M66" s="1"/>
      <c r="N66" s="1"/>
      <c r="O66" s="1"/>
      <c r="P66" s="1"/>
      <c r="Q66" s="1"/>
      <c r="R66" s="1"/>
      <c r="S66" s="1"/>
      <c r="T66" s="1"/>
      <c r="U66" s="1"/>
      <c r="V66" s="1"/>
      <c r="W66" s="1"/>
      <c r="X66" s="1"/>
      <c r="Y66" s="1"/>
      <c r="Z66" s="1"/>
      <c r="AA66" s="1"/>
      <c r="AB66" s="1"/>
    </row>
    <row r="67" spans="13:28">
      <c r="M67" s="1"/>
      <c r="N67" s="1"/>
      <c r="O67" s="1"/>
      <c r="P67" s="1"/>
      <c r="Q67" s="1"/>
      <c r="R67" s="1"/>
      <c r="S67" s="1"/>
      <c r="T67" s="1"/>
      <c r="U67" s="1"/>
      <c r="V67" s="1"/>
      <c r="W67" s="1"/>
      <c r="X67" s="1"/>
      <c r="Y67" s="1"/>
      <c r="Z67" s="1"/>
      <c r="AA67" s="1"/>
      <c r="AB67" s="1"/>
    </row>
    <row r="68" spans="13:28">
      <c r="M68" s="1"/>
      <c r="N68" s="1"/>
      <c r="O68" s="1"/>
      <c r="P68" s="1"/>
      <c r="Q68" s="1"/>
      <c r="R68" s="1"/>
      <c r="S68" s="1"/>
      <c r="T68" s="1"/>
      <c r="U68" s="1"/>
      <c r="V68" s="1"/>
      <c r="W68" s="1"/>
      <c r="X68" s="1"/>
      <c r="Y68" s="1"/>
      <c r="Z68" s="1"/>
      <c r="AA68" s="1"/>
      <c r="AB68" s="1"/>
    </row>
    <row r="69" spans="13:28">
      <c r="M69" s="1"/>
      <c r="N69" s="1"/>
      <c r="O69" s="1"/>
      <c r="P69" s="1"/>
      <c r="Q69" s="1"/>
      <c r="R69" s="1"/>
      <c r="S69" s="1"/>
      <c r="T69" s="1"/>
      <c r="U69" s="1"/>
      <c r="V69" s="1"/>
      <c r="W69" s="1"/>
      <c r="X69" s="1"/>
      <c r="Y69" s="1"/>
      <c r="Z69" s="1"/>
      <c r="AA69" s="1"/>
      <c r="AB69" s="1"/>
    </row>
  </sheetData>
  <sheetProtection algorithmName="SHA-512" hashValue="yrBQVIbPfduxOrAtlRWnaKZhVFnB2dovos2DIn+Msk8T8x9r0lM4D5zmNo46wiwrGiM5iHyyqohNhFiRGZVOIA==" saltValue="xSLQAYIA+5cxw8I3v8foZg==" spinCount="100000" sheet="1" objects="1" scenarios="1"/>
  <mergeCells count="9">
    <mergeCell ref="U13:Y13"/>
    <mergeCell ref="Q10:Y10"/>
    <mergeCell ref="C8:K8"/>
    <mergeCell ref="C10:K10"/>
    <mergeCell ref="C1:K2"/>
    <mergeCell ref="C4:K5"/>
    <mergeCell ref="G13:K13"/>
    <mergeCell ref="C6:K6"/>
    <mergeCell ref="Q8:Y8"/>
  </mergeCells>
  <printOptions horizontalCentered="1"/>
  <pageMargins left="0.7" right="0.7" top="0.75" bottom="0.75" header="0.3" footer="0.3"/>
  <pageSetup scale="145" orientation="landscape" r:id="rId1"/>
  <headerFooter>
    <oddFooter>&amp;CCFO.University
Copyright 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6"/>
  <sheetViews>
    <sheetView topLeftCell="A8" workbookViewId="0">
      <selection activeCell="A8" sqref="A8"/>
    </sheetView>
  </sheetViews>
  <sheetFormatPr baseColWidth="10" defaultColWidth="8.83203125" defaultRowHeight="15"/>
  <cols>
    <col min="1" max="1" width="4" customWidth="1"/>
    <col min="3" max="3" width="3.5" customWidth="1"/>
    <col min="4" max="4" width="7.5" customWidth="1"/>
    <col min="5" max="16" width="9.6640625" customWidth="1"/>
    <col min="17" max="22" width="12.5" bestFit="1" customWidth="1"/>
    <col min="25" max="25" width="10.1640625" customWidth="1"/>
  </cols>
  <sheetData>
    <row r="1" spans="1:29" hidden="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idden="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row>
    <row r="3" spans="1:29" hidden="1">
      <c r="A3" s="27"/>
      <c r="B3" s="27"/>
      <c r="C3" s="27"/>
      <c r="D3" s="27"/>
      <c r="E3" s="64" t="s">
        <v>39</v>
      </c>
      <c r="F3" s="61">
        <f>+'PS P&amp;L Proforma'!K20</f>
        <v>0</v>
      </c>
      <c r="G3" s="172" t="s">
        <v>48</v>
      </c>
      <c r="H3" s="27"/>
      <c r="I3" s="27"/>
      <c r="J3" s="61" t="e">
        <f>+F3/F5</f>
        <v>#DIV/0!</v>
      </c>
      <c r="K3" s="27" t="s">
        <v>41</v>
      </c>
      <c r="L3" s="27"/>
      <c r="M3" s="27"/>
      <c r="N3" s="27"/>
      <c r="O3" s="27"/>
      <c r="P3" s="27"/>
      <c r="Q3" s="27"/>
      <c r="R3" s="27"/>
      <c r="S3" s="27"/>
      <c r="T3" s="27"/>
      <c r="U3" s="27"/>
      <c r="V3" s="27"/>
      <c r="W3" s="27"/>
      <c r="X3" s="27"/>
      <c r="Y3" s="27"/>
      <c r="Z3" s="27"/>
      <c r="AA3" s="27"/>
      <c r="AB3" s="27"/>
      <c r="AC3" s="27"/>
    </row>
    <row r="4" spans="1:29" hidden="1">
      <c r="A4" s="27"/>
      <c r="B4" s="27"/>
      <c r="C4" s="27"/>
      <c r="D4" s="27"/>
      <c r="E4" s="64" t="s">
        <v>40</v>
      </c>
      <c r="F4" s="61">
        <f>+'PS P&amp;L Proforma'!K22</f>
        <v>500000</v>
      </c>
      <c r="G4" s="172"/>
      <c r="H4" s="27"/>
      <c r="I4" s="27"/>
      <c r="J4" s="61" t="e">
        <f>+F4/F5</f>
        <v>#DIV/0!</v>
      </c>
      <c r="K4" s="27" t="s">
        <v>41</v>
      </c>
      <c r="L4" s="27"/>
      <c r="M4" s="27"/>
      <c r="N4" s="27"/>
      <c r="O4" s="27"/>
      <c r="P4" s="27"/>
      <c r="Q4" s="27"/>
      <c r="R4" s="27"/>
      <c r="S4" s="27"/>
      <c r="T4" s="27"/>
      <c r="U4" s="27"/>
      <c r="V4" s="27"/>
      <c r="W4" s="27"/>
      <c r="X4" s="27"/>
      <c r="Y4" s="27"/>
      <c r="Z4" s="27"/>
      <c r="AA4" s="27"/>
      <c r="AB4" s="27"/>
      <c r="AC4" s="27"/>
    </row>
    <row r="5" spans="1:29" hidden="1">
      <c r="A5" s="27"/>
      <c r="B5" s="27"/>
      <c r="C5" s="27"/>
      <c r="D5" s="27"/>
      <c r="E5" s="64" t="s">
        <v>42</v>
      </c>
      <c r="F5" s="27">
        <f>+'PS P&amp;L Proforma'!D14</f>
        <v>0</v>
      </c>
      <c r="G5" s="65">
        <f>+'PS P&amp;L Proforma'!D17</f>
        <v>0</v>
      </c>
      <c r="H5" s="27" t="s">
        <v>49</v>
      </c>
      <c r="I5" s="27"/>
      <c r="J5" s="65">
        <f>+'PS P&amp;L Proforma'!D20</f>
        <v>0</v>
      </c>
      <c r="K5" s="27" t="s">
        <v>44</v>
      </c>
      <c r="L5" s="27"/>
      <c r="M5" s="27"/>
      <c r="N5" s="27"/>
      <c r="O5" s="27"/>
      <c r="P5" s="27"/>
      <c r="Q5" s="27"/>
      <c r="R5" s="27"/>
      <c r="S5" s="27"/>
      <c r="T5" s="27"/>
      <c r="U5" s="27"/>
      <c r="V5" s="27"/>
      <c r="W5" s="27"/>
      <c r="X5" s="27"/>
      <c r="Y5" s="27"/>
      <c r="Z5" s="27"/>
      <c r="AA5" s="27"/>
      <c r="AB5" s="27"/>
      <c r="AC5" s="27"/>
    </row>
    <row r="6" spans="1:29" hidden="1">
      <c r="A6" s="27"/>
      <c r="B6" s="27"/>
      <c r="C6" s="27"/>
      <c r="D6" s="27"/>
      <c r="E6" s="64" t="s">
        <v>43</v>
      </c>
      <c r="F6" s="27">
        <f>+'PS P&amp;L Proforma'!D15</f>
        <v>0</v>
      </c>
      <c r="G6" s="65">
        <f>+'PS P&amp;L Proforma'!D19</f>
        <v>0</v>
      </c>
      <c r="H6" s="27" t="s">
        <v>49</v>
      </c>
      <c r="I6" s="27"/>
      <c r="J6" s="65">
        <f>+'PS P&amp;L Proforma'!D21</f>
        <v>0</v>
      </c>
      <c r="K6" s="27" t="s">
        <v>44</v>
      </c>
      <c r="L6" s="27"/>
      <c r="M6" s="27"/>
      <c r="N6" s="27"/>
      <c r="O6" s="27"/>
      <c r="P6" s="27"/>
      <c r="Q6" s="27"/>
      <c r="R6" s="27"/>
      <c r="S6" s="27"/>
      <c r="T6" s="27"/>
      <c r="U6" s="27"/>
      <c r="V6" s="27"/>
      <c r="W6" s="27"/>
      <c r="X6" s="27"/>
      <c r="Y6" s="27"/>
      <c r="Z6" s="27"/>
      <c r="AA6" s="27"/>
      <c r="AB6" s="27"/>
      <c r="AC6" s="27"/>
    </row>
    <row r="7" spans="1:29">
      <c r="A7" s="27"/>
      <c r="B7" s="27"/>
      <c r="C7" s="27"/>
      <c r="D7" s="27"/>
      <c r="E7" s="64"/>
      <c r="F7" s="27"/>
      <c r="G7" s="65"/>
      <c r="H7" s="27"/>
      <c r="I7" s="27"/>
      <c r="J7" s="65"/>
      <c r="K7" s="27"/>
      <c r="L7" s="27"/>
      <c r="M7" s="27"/>
      <c r="N7" s="27"/>
      <c r="O7" s="27"/>
      <c r="P7" s="27"/>
      <c r="Q7" s="27"/>
      <c r="R7" s="27"/>
      <c r="S7" s="27"/>
      <c r="T7" s="27"/>
      <c r="U7" s="27"/>
      <c r="V7" s="27"/>
      <c r="W7" s="27"/>
      <c r="X7" s="27"/>
      <c r="Y7" s="27"/>
      <c r="Z7" s="27"/>
      <c r="AA7" s="27"/>
      <c r="AB7" s="27"/>
      <c r="AC7" s="27"/>
    </row>
    <row r="8" spans="1:29" ht="15" customHeight="1">
      <c r="A8" s="27"/>
      <c r="B8" s="27"/>
      <c r="C8" s="181" t="s">
        <v>54</v>
      </c>
      <c r="D8" s="181"/>
      <c r="E8" s="181"/>
      <c r="F8" s="181"/>
      <c r="G8" s="181"/>
      <c r="H8" s="181"/>
      <c r="I8" s="181"/>
      <c r="J8" s="181"/>
      <c r="K8" s="181"/>
      <c r="L8" s="181"/>
      <c r="M8" s="181"/>
      <c r="N8" s="181"/>
      <c r="O8" s="181"/>
      <c r="P8" s="27"/>
      <c r="Q8" s="27"/>
      <c r="R8" s="27"/>
      <c r="S8" s="27"/>
      <c r="T8" s="27"/>
      <c r="U8" s="27"/>
      <c r="V8" s="27"/>
      <c r="W8" s="27"/>
      <c r="X8" s="27"/>
      <c r="Y8" s="27"/>
      <c r="Z8" s="27"/>
      <c r="AA8" s="27"/>
      <c r="AB8" s="27"/>
      <c r="AC8" s="27"/>
    </row>
    <row r="9" spans="1:29" ht="15" customHeight="1">
      <c r="A9" s="27"/>
      <c r="B9" s="27"/>
      <c r="C9" s="181"/>
      <c r="D9" s="181"/>
      <c r="E9" s="181"/>
      <c r="F9" s="181"/>
      <c r="G9" s="181"/>
      <c r="H9" s="181"/>
      <c r="I9" s="181"/>
      <c r="J9" s="181"/>
      <c r="K9" s="181"/>
      <c r="L9" s="181"/>
      <c r="M9" s="181"/>
      <c r="N9" s="181"/>
      <c r="O9" s="181"/>
      <c r="P9" s="27"/>
      <c r="Q9" s="27"/>
      <c r="R9" s="27"/>
      <c r="S9" s="27"/>
      <c r="T9" s="27"/>
      <c r="U9" s="27"/>
      <c r="V9" s="27"/>
      <c r="W9" s="27"/>
      <c r="X9" s="27"/>
      <c r="Y9" s="27"/>
      <c r="Z9" s="27"/>
      <c r="AA9" s="27"/>
      <c r="AB9" s="27"/>
      <c r="AC9" s="27"/>
    </row>
    <row r="10" spans="1:29">
      <c r="A10" s="27"/>
      <c r="B10" s="27"/>
      <c r="C10" s="71"/>
      <c r="D10" s="71"/>
      <c r="E10" s="71"/>
      <c r="F10" s="71"/>
      <c r="G10" s="71"/>
      <c r="H10" s="71"/>
      <c r="I10" s="71"/>
      <c r="J10" s="71"/>
      <c r="K10" s="71"/>
      <c r="L10" s="71"/>
      <c r="M10" s="71"/>
      <c r="N10" s="71"/>
      <c r="O10" s="71"/>
      <c r="P10" s="27"/>
      <c r="Q10" s="27"/>
      <c r="R10" s="27"/>
      <c r="S10" s="27"/>
      <c r="T10" s="27"/>
      <c r="U10" s="27"/>
      <c r="V10" s="27"/>
      <c r="W10" s="27"/>
      <c r="X10" s="27"/>
      <c r="Y10" s="27"/>
      <c r="Z10" s="27"/>
      <c r="AA10" s="27"/>
      <c r="AB10" s="27"/>
      <c r="AC10" s="27"/>
    </row>
    <row r="11" spans="1:29">
      <c r="A11" s="27"/>
      <c r="B11" s="27"/>
      <c r="C11" s="182" t="s">
        <v>52</v>
      </c>
      <c r="D11" s="182"/>
      <c r="E11" s="182"/>
      <c r="F11" s="182"/>
      <c r="G11" s="182"/>
      <c r="H11" s="182"/>
      <c r="I11" s="182"/>
      <c r="J11" s="182"/>
      <c r="K11" s="182"/>
      <c r="L11" s="182"/>
      <c r="M11" s="182"/>
      <c r="N11" s="182"/>
      <c r="O11" s="182"/>
      <c r="P11" s="27"/>
      <c r="Q11" s="27"/>
      <c r="R11" s="27"/>
      <c r="S11" s="27"/>
      <c r="T11" s="27"/>
      <c r="U11" s="27"/>
      <c r="V11" s="27"/>
      <c r="W11" s="27"/>
      <c r="X11" s="27"/>
      <c r="Y11" s="27"/>
      <c r="Z11" s="27"/>
      <c r="AA11" s="27"/>
      <c r="AB11" s="27"/>
      <c r="AC11" s="27"/>
    </row>
    <row r="12" spans="1:29">
      <c r="A12" s="27"/>
      <c r="B12" s="27"/>
      <c r="C12" s="182"/>
      <c r="D12" s="182"/>
      <c r="E12" s="182"/>
      <c r="F12" s="182"/>
      <c r="G12" s="182"/>
      <c r="H12" s="182"/>
      <c r="I12" s="182"/>
      <c r="J12" s="182"/>
      <c r="K12" s="182"/>
      <c r="L12" s="182"/>
      <c r="M12" s="182"/>
      <c r="N12" s="182"/>
      <c r="O12" s="182"/>
      <c r="P12" s="27"/>
      <c r="Q12" s="27"/>
      <c r="R12" s="27"/>
      <c r="S12" s="27"/>
      <c r="T12" s="27"/>
      <c r="U12" s="27"/>
      <c r="V12" s="27"/>
      <c r="W12" s="27"/>
      <c r="X12" s="27"/>
      <c r="Y12" s="27"/>
      <c r="Z12" s="27"/>
      <c r="AA12" s="27"/>
      <c r="AB12" s="27"/>
      <c r="AC12" s="27"/>
    </row>
    <row r="13" spans="1:29">
      <c r="A13" s="27"/>
      <c r="B13" s="27"/>
      <c r="C13" s="182"/>
      <c r="D13" s="182"/>
      <c r="E13" s="182"/>
      <c r="F13" s="182"/>
      <c r="G13" s="182"/>
      <c r="H13" s="182"/>
      <c r="I13" s="182"/>
      <c r="J13" s="182"/>
      <c r="K13" s="182"/>
      <c r="L13" s="182"/>
      <c r="M13" s="182"/>
      <c r="N13" s="182"/>
      <c r="O13" s="182"/>
      <c r="P13" s="27"/>
      <c r="Q13" s="27"/>
      <c r="R13" s="27"/>
      <c r="S13" s="27"/>
      <c r="T13" s="27"/>
      <c r="U13" s="27"/>
      <c r="V13" s="27"/>
      <c r="W13" s="27"/>
      <c r="X13" s="27"/>
      <c r="Y13" s="27"/>
      <c r="Z13" s="27"/>
      <c r="AA13" s="27"/>
      <c r="AB13" s="27"/>
      <c r="AC13" s="27"/>
    </row>
    <row r="14" spans="1:29">
      <c r="A14" s="27"/>
      <c r="B14" s="27"/>
      <c r="C14" s="71"/>
      <c r="D14" s="71"/>
      <c r="E14" s="71"/>
      <c r="F14" s="71"/>
      <c r="G14" s="71"/>
      <c r="H14" s="71"/>
      <c r="I14" s="71"/>
      <c r="J14" s="71"/>
      <c r="K14" s="71"/>
      <c r="L14" s="71"/>
      <c r="M14" s="71"/>
      <c r="N14" s="71"/>
      <c r="O14" s="71"/>
      <c r="P14" s="27"/>
      <c r="Q14" s="27"/>
      <c r="R14" s="27"/>
      <c r="S14" s="27"/>
      <c r="T14" s="27"/>
      <c r="U14" s="27"/>
      <c r="V14" s="27"/>
      <c r="W14" s="27"/>
      <c r="X14" s="27"/>
      <c r="Y14" s="27"/>
      <c r="Z14" s="27"/>
      <c r="AA14" s="27"/>
      <c r="AB14" s="27"/>
      <c r="AC14" s="27"/>
    </row>
    <row r="15" spans="1:29" ht="19.5" customHeight="1">
      <c r="A15" s="27"/>
      <c r="B15" s="27"/>
      <c r="C15" s="71"/>
      <c r="D15" s="71"/>
      <c r="E15" s="71"/>
      <c r="F15" s="71"/>
      <c r="G15" s="169" t="str">
        <f>+'PS P&amp;L Proforma'!C10</f>
        <v>Your Company Name</v>
      </c>
      <c r="H15" s="170"/>
      <c r="I15" s="170"/>
      <c r="J15" s="170"/>
      <c r="K15" s="170"/>
      <c r="L15" s="171"/>
      <c r="M15" s="71"/>
      <c r="N15" s="71"/>
      <c r="O15" s="71"/>
      <c r="P15" s="27"/>
      <c r="Q15" s="27"/>
      <c r="R15" s="169" t="str">
        <f>+G15</f>
        <v>Your Company Name</v>
      </c>
      <c r="S15" s="170"/>
      <c r="T15" s="170"/>
      <c r="U15" s="170"/>
      <c r="V15" s="170"/>
      <c r="W15" s="171"/>
      <c r="X15" s="27"/>
      <c r="Y15" s="27"/>
      <c r="Z15" s="27"/>
      <c r="AA15" s="27"/>
      <c r="AB15" s="27"/>
      <c r="AC15" s="27"/>
    </row>
    <row r="16" spans="1:29" ht="9.5" customHeight="1">
      <c r="A16" s="27"/>
      <c r="B16" s="27"/>
      <c r="C16" s="71"/>
      <c r="D16" s="71"/>
      <c r="E16" s="71"/>
      <c r="F16" s="71"/>
      <c r="G16" s="81"/>
      <c r="H16" s="81"/>
      <c r="I16" s="81"/>
      <c r="J16" s="81"/>
      <c r="K16" s="81"/>
      <c r="L16" s="81"/>
      <c r="M16" s="71"/>
      <c r="N16" s="71"/>
      <c r="O16" s="71"/>
      <c r="P16" s="27"/>
      <c r="Q16" s="27"/>
      <c r="R16" s="81"/>
      <c r="S16" s="81"/>
      <c r="T16" s="81"/>
      <c r="U16" s="81"/>
      <c r="V16" s="81"/>
      <c r="W16" s="81"/>
      <c r="X16" s="27"/>
      <c r="Y16" s="27"/>
      <c r="Z16" s="27"/>
      <c r="AA16" s="27"/>
      <c r="AB16" s="27"/>
      <c r="AC16" s="27"/>
    </row>
    <row r="17" spans="1:29" ht="18" customHeight="1">
      <c r="A17" s="27"/>
      <c r="B17" s="27"/>
      <c r="C17" s="71"/>
      <c r="D17" s="71"/>
      <c r="E17" s="71"/>
      <c r="F17" s="71"/>
      <c r="G17" s="173" t="s">
        <v>61</v>
      </c>
      <c r="H17" s="174"/>
      <c r="I17" s="174"/>
      <c r="J17" s="174"/>
      <c r="K17" s="174"/>
      <c r="L17" s="175"/>
      <c r="M17" s="71"/>
      <c r="N17" s="71"/>
      <c r="O17" s="71"/>
      <c r="P17" s="27"/>
      <c r="Q17" s="27"/>
      <c r="R17" s="173" t="s">
        <v>61</v>
      </c>
      <c r="S17" s="174"/>
      <c r="T17" s="174"/>
      <c r="U17" s="174"/>
      <c r="V17" s="174"/>
      <c r="W17" s="175"/>
      <c r="X17" s="27"/>
      <c r="Y17" s="27"/>
      <c r="Z17" s="27"/>
      <c r="AA17" s="27"/>
      <c r="AB17" s="27"/>
      <c r="AC17" s="27"/>
    </row>
    <row r="18" spans="1:29">
      <c r="A18" s="27"/>
      <c r="B18" s="27"/>
      <c r="C18" s="71"/>
      <c r="D18" s="71"/>
      <c r="E18" s="71"/>
      <c r="F18" s="71"/>
      <c r="G18" s="27"/>
      <c r="H18" s="27"/>
      <c r="I18" s="27"/>
      <c r="J18" s="27"/>
      <c r="K18" s="27"/>
      <c r="L18" s="27"/>
      <c r="M18" s="71"/>
      <c r="N18" s="71"/>
      <c r="O18" s="71"/>
      <c r="P18" s="27"/>
      <c r="Q18" s="27"/>
      <c r="R18" s="27"/>
      <c r="S18" s="27"/>
      <c r="T18" s="27"/>
      <c r="U18" s="27"/>
      <c r="V18" s="27"/>
      <c r="W18" s="27"/>
      <c r="X18" s="27"/>
      <c r="Y18" s="27"/>
      <c r="Z18" s="27"/>
      <c r="AA18" s="27"/>
      <c r="AB18" s="27"/>
      <c r="AC18" s="27"/>
    </row>
    <row r="19" spans="1:29" ht="12"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spans="1:29" ht="24" customHeight="1" thickBot="1">
      <c r="A20" s="27"/>
      <c r="B20" s="178" t="s">
        <v>45</v>
      </c>
      <c r="C20" s="27"/>
      <c r="D20" s="27"/>
      <c r="E20" s="78">
        <v>0.01</v>
      </c>
      <c r="F20" s="77" t="s">
        <v>46</v>
      </c>
      <c r="G20" s="63"/>
      <c r="H20" s="27"/>
      <c r="I20" s="27"/>
      <c r="J20" s="27"/>
      <c r="K20" s="27"/>
      <c r="L20" s="27"/>
      <c r="M20" s="27"/>
      <c r="N20" s="27"/>
      <c r="O20" s="27"/>
      <c r="P20" s="27"/>
      <c r="Q20" s="27"/>
      <c r="R20" s="27"/>
      <c r="S20" s="27"/>
      <c r="T20" s="27"/>
      <c r="U20" s="27"/>
      <c r="V20" s="27"/>
      <c r="W20" s="27"/>
      <c r="X20" s="27"/>
      <c r="Y20" s="27"/>
      <c r="Z20" s="27"/>
      <c r="AA20" s="27"/>
      <c r="AB20" s="27"/>
      <c r="AC20" s="27"/>
    </row>
    <row r="21" spans="1:29" ht="18" customHeight="1" thickBot="1">
      <c r="A21" s="27"/>
      <c r="B21" s="178"/>
      <c r="C21" s="72"/>
      <c r="D21" s="75"/>
      <c r="E21" s="176" t="s">
        <v>47</v>
      </c>
      <c r="F21" s="176"/>
      <c r="G21" s="176"/>
      <c r="H21" s="176"/>
      <c r="I21" s="176"/>
      <c r="J21" s="176"/>
      <c r="K21" s="176"/>
      <c r="L21" s="176"/>
      <c r="M21" s="176"/>
      <c r="N21" s="176"/>
      <c r="O21" s="177"/>
      <c r="P21" s="27"/>
      <c r="Q21" s="27"/>
      <c r="R21" s="27"/>
      <c r="S21" s="27"/>
      <c r="T21" s="27"/>
      <c r="U21" s="27"/>
      <c r="V21" s="27"/>
      <c r="W21" s="27"/>
      <c r="X21" s="27"/>
      <c r="Y21" s="27"/>
      <c r="Z21" s="27"/>
      <c r="AA21" s="27"/>
      <c r="AB21" s="27"/>
      <c r="AC21" s="27"/>
    </row>
    <row r="22" spans="1:29" ht="17" thickBot="1">
      <c r="A22" s="27"/>
      <c r="B22" s="178"/>
      <c r="C22" s="123"/>
      <c r="D22" s="124"/>
      <c r="E22" s="73">
        <f t="shared" ref="E22:H22" si="0">+F22-$E20</f>
        <v>-0.05</v>
      </c>
      <c r="F22" s="66">
        <f t="shared" si="0"/>
        <v>-0.04</v>
      </c>
      <c r="G22" s="66">
        <f t="shared" si="0"/>
        <v>-0.03</v>
      </c>
      <c r="H22" s="66">
        <f t="shared" si="0"/>
        <v>-0.02</v>
      </c>
      <c r="I22" s="66">
        <f>+J22-$E20</f>
        <v>-0.01</v>
      </c>
      <c r="J22" s="110">
        <f>+'PS P&amp;L Proforma'!D18</f>
        <v>0</v>
      </c>
      <c r="K22" s="66">
        <f>+J22+$E20</f>
        <v>0.01</v>
      </c>
      <c r="L22" s="66">
        <f t="shared" ref="L22:O22" si="1">+K22+$E20</f>
        <v>0.02</v>
      </c>
      <c r="M22" s="66">
        <f t="shared" si="1"/>
        <v>0.03</v>
      </c>
      <c r="N22" s="66">
        <f t="shared" si="1"/>
        <v>0.04</v>
      </c>
      <c r="O22" s="67">
        <f t="shared" si="1"/>
        <v>0.05</v>
      </c>
      <c r="P22" s="27"/>
      <c r="Q22" s="27"/>
      <c r="R22" s="27"/>
      <c r="S22" s="27"/>
      <c r="T22" s="27"/>
      <c r="U22" s="27"/>
      <c r="V22" s="27"/>
      <c r="W22" s="27"/>
      <c r="X22" s="27"/>
      <c r="Y22" s="27"/>
      <c r="Z22" s="27"/>
      <c r="AA22" s="27"/>
      <c r="AB22" s="27"/>
      <c r="AC22" s="27"/>
    </row>
    <row r="23" spans="1:29" ht="25" customHeight="1" thickBot="1">
      <c r="A23" s="27"/>
      <c r="B23" s="76">
        <v>5</v>
      </c>
      <c r="C23" s="179" t="s">
        <v>51</v>
      </c>
      <c r="D23" s="74" t="e">
        <f t="shared" ref="D23:D26" si="2">+D24-B$23</f>
        <v>#DIV/0!</v>
      </c>
      <c r="E23" s="112" t="e">
        <f t="shared" ref="E23:I27" si="3">+F23-(F$22-E$22)*$D23*$F$5*2080/1000</f>
        <v>#DIV/0!</v>
      </c>
      <c r="F23" s="112" t="e">
        <f t="shared" si="3"/>
        <v>#DIV/0!</v>
      </c>
      <c r="G23" s="112" t="e">
        <f t="shared" si="3"/>
        <v>#DIV/0!</v>
      </c>
      <c r="H23" s="112" t="e">
        <f t="shared" si="3"/>
        <v>#DIV/0!</v>
      </c>
      <c r="I23" s="112" t="e">
        <f t="shared" si="3"/>
        <v>#DIV/0!</v>
      </c>
      <c r="J23" s="112" t="e">
        <f>+$J24-(($D24-$D23)*$F$5*2080*$J$22)/1000</f>
        <v>#DIV/0!</v>
      </c>
      <c r="K23" s="112" t="e">
        <f t="shared" ref="K23:O27" si="4">+J23+(K$22-J$22)*$D23*$F$5*2080/1000</f>
        <v>#DIV/0!</v>
      </c>
      <c r="L23" s="112" t="e">
        <f t="shared" si="4"/>
        <v>#DIV/0!</v>
      </c>
      <c r="M23" s="112" t="e">
        <f t="shared" si="4"/>
        <v>#DIV/0!</v>
      </c>
      <c r="N23" s="112" t="e">
        <f t="shared" si="4"/>
        <v>#DIV/0!</v>
      </c>
      <c r="O23" s="113" t="e">
        <f t="shared" si="4"/>
        <v>#DIV/0!</v>
      </c>
      <c r="P23" s="27"/>
      <c r="Q23" s="27"/>
      <c r="R23" s="27"/>
      <c r="S23" s="27"/>
      <c r="T23" s="27"/>
      <c r="U23" s="27"/>
      <c r="V23" s="27"/>
      <c r="W23" s="27"/>
      <c r="X23" s="27"/>
      <c r="Y23" s="27"/>
      <c r="Z23" s="27"/>
      <c r="AA23" s="27"/>
      <c r="AB23" s="27"/>
      <c r="AC23" s="27"/>
    </row>
    <row r="24" spans="1:29" ht="25" customHeight="1" thickBot="1">
      <c r="A24" s="27"/>
      <c r="C24" s="179"/>
      <c r="D24" s="68" t="e">
        <f t="shared" si="2"/>
        <v>#DIV/0!</v>
      </c>
      <c r="E24" s="112" t="e">
        <f t="shared" si="3"/>
        <v>#DIV/0!</v>
      </c>
      <c r="F24" s="112" t="e">
        <f t="shared" si="3"/>
        <v>#DIV/0!</v>
      </c>
      <c r="G24" s="112" t="e">
        <f t="shared" si="3"/>
        <v>#DIV/0!</v>
      </c>
      <c r="H24" s="112" t="e">
        <f t="shared" si="3"/>
        <v>#DIV/0!</v>
      </c>
      <c r="I24" s="112" t="e">
        <f t="shared" si="3"/>
        <v>#DIV/0!</v>
      </c>
      <c r="J24" s="112" t="e">
        <f>+$J25-(($D25-$D24)*$F$5*2080*$J$22)/1000</f>
        <v>#DIV/0!</v>
      </c>
      <c r="K24" s="112" t="e">
        <f t="shared" si="4"/>
        <v>#DIV/0!</v>
      </c>
      <c r="L24" s="112" t="e">
        <f t="shared" si="4"/>
        <v>#DIV/0!</v>
      </c>
      <c r="M24" s="112" t="e">
        <f t="shared" si="4"/>
        <v>#DIV/0!</v>
      </c>
      <c r="N24" s="112" t="e">
        <f t="shared" si="4"/>
        <v>#DIV/0!</v>
      </c>
      <c r="O24" s="113" t="e">
        <f t="shared" si="4"/>
        <v>#DIV/0!</v>
      </c>
      <c r="P24" s="27"/>
      <c r="Q24" s="27"/>
      <c r="R24" s="27"/>
      <c r="S24" s="27"/>
      <c r="T24" s="27"/>
      <c r="U24" s="27"/>
      <c r="V24" s="27"/>
      <c r="W24" s="27"/>
      <c r="X24" s="27"/>
      <c r="Y24" s="27"/>
      <c r="Z24" s="27"/>
      <c r="AA24" s="27"/>
      <c r="AB24" s="27"/>
      <c r="AC24" s="27"/>
    </row>
    <row r="25" spans="1:29" ht="25" customHeight="1" thickBot="1">
      <c r="A25" s="27"/>
      <c r="B25" s="27"/>
      <c r="C25" s="179"/>
      <c r="D25" s="68" t="e">
        <f t="shared" si="2"/>
        <v>#DIV/0!</v>
      </c>
      <c r="E25" s="112" t="e">
        <f t="shared" si="3"/>
        <v>#DIV/0!</v>
      </c>
      <c r="F25" s="112" t="e">
        <f t="shared" si="3"/>
        <v>#DIV/0!</v>
      </c>
      <c r="G25" s="112" t="e">
        <f t="shared" si="3"/>
        <v>#DIV/0!</v>
      </c>
      <c r="H25" s="112" t="e">
        <f t="shared" si="3"/>
        <v>#DIV/0!</v>
      </c>
      <c r="I25" s="112" t="e">
        <f t="shared" si="3"/>
        <v>#DIV/0!</v>
      </c>
      <c r="J25" s="112" t="e">
        <f>+$J26-(($D26-$D25)*$F$5*2080*$J$22)/1000</f>
        <v>#DIV/0!</v>
      </c>
      <c r="K25" s="112" t="e">
        <f t="shared" si="4"/>
        <v>#DIV/0!</v>
      </c>
      <c r="L25" s="112" t="e">
        <f t="shared" si="4"/>
        <v>#DIV/0!</v>
      </c>
      <c r="M25" s="112" t="e">
        <f t="shared" si="4"/>
        <v>#DIV/0!</v>
      </c>
      <c r="N25" s="112" t="e">
        <f t="shared" si="4"/>
        <v>#DIV/0!</v>
      </c>
      <c r="O25" s="113" t="e">
        <f t="shared" si="4"/>
        <v>#DIV/0!</v>
      </c>
      <c r="P25" s="27"/>
      <c r="Q25" s="27"/>
      <c r="R25" s="27"/>
      <c r="S25" s="27"/>
      <c r="T25" s="27"/>
      <c r="U25" s="27"/>
      <c r="V25" s="27"/>
      <c r="W25" s="27"/>
      <c r="X25" s="27"/>
      <c r="Y25" s="27"/>
      <c r="Z25" s="27"/>
      <c r="AA25" s="27"/>
      <c r="AB25" s="27"/>
      <c r="AC25" s="27"/>
    </row>
    <row r="26" spans="1:29" ht="25" customHeight="1" thickBot="1">
      <c r="A26" s="27"/>
      <c r="B26" s="27"/>
      <c r="C26" s="179"/>
      <c r="D26" s="68" t="e">
        <f t="shared" si="2"/>
        <v>#DIV/0!</v>
      </c>
      <c r="E26" s="112" t="e">
        <f t="shared" si="3"/>
        <v>#DIV/0!</v>
      </c>
      <c r="F26" s="112" t="e">
        <f t="shared" si="3"/>
        <v>#DIV/0!</v>
      </c>
      <c r="G26" s="112" t="e">
        <f t="shared" si="3"/>
        <v>#DIV/0!</v>
      </c>
      <c r="H26" s="112" t="e">
        <f t="shared" si="3"/>
        <v>#DIV/0!</v>
      </c>
      <c r="I26" s="112" t="e">
        <f t="shared" si="3"/>
        <v>#DIV/0!</v>
      </c>
      <c r="J26" s="112" t="e">
        <f>+$J27-(($D27-$D26)*$F$5*2080*$J$22)/1000</f>
        <v>#DIV/0!</v>
      </c>
      <c r="K26" s="112" t="e">
        <f t="shared" si="4"/>
        <v>#DIV/0!</v>
      </c>
      <c r="L26" s="112" t="e">
        <f t="shared" si="4"/>
        <v>#DIV/0!</v>
      </c>
      <c r="M26" s="112" t="e">
        <f t="shared" si="4"/>
        <v>#DIV/0!</v>
      </c>
      <c r="N26" s="112" t="e">
        <f t="shared" si="4"/>
        <v>#DIV/0!</v>
      </c>
      <c r="O26" s="113" t="e">
        <f t="shared" si="4"/>
        <v>#DIV/0!</v>
      </c>
      <c r="P26" s="27"/>
      <c r="Q26" s="27"/>
      <c r="R26" s="27"/>
      <c r="S26" s="27"/>
      <c r="T26" s="27"/>
      <c r="U26" s="27"/>
      <c r="V26" s="27"/>
      <c r="W26" s="27"/>
      <c r="X26" s="27"/>
      <c r="Y26" s="27"/>
      <c r="Z26" s="27"/>
      <c r="AA26" s="27"/>
      <c r="AB26" s="27"/>
      <c r="AC26" s="27"/>
    </row>
    <row r="27" spans="1:29" ht="25" customHeight="1" thickBot="1">
      <c r="A27" s="27"/>
      <c r="B27" s="27"/>
      <c r="C27" s="179"/>
      <c r="D27" s="68" t="e">
        <f>+D28-B$23</f>
        <v>#DIV/0!</v>
      </c>
      <c r="E27" s="112" t="e">
        <f t="shared" si="3"/>
        <v>#DIV/0!</v>
      </c>
      <c r="F27" s="112" t="e">
        <f t="shared" si="3"/>
        <v>#DIV/0!</v>
      </c>
      <c r="G27" s="112" t="e">
        <f t="shared" si="3"/>
        <v>#DIV/0!</v>
      </c>
      <c r="H27" s="112" t="e">
        <f t="shared" si="3"/>
        <v>#DIV/0!</v>
      </c>
      <c r="I27" s="112" t="e">
        <f t="shared" si="3"/>
        <v>#DIV/0!</v>
      </c>
      <c r="J27" s="112" t="e">
        <f>+$J28-(($D28-$D27)*$F$5*2080*$J$22)/1000</f>
        <v>#DIV/0!</v>
      </c>
      <c r="K27" s="112" t="e">
        <f t="shared" si="4"/>
        <v>#DIV/0!</v>
      </c>
      <c r="L27" s="112" t="e">
        <f t="shared" si="4"/>
        <v>#DIV/0!</v>
      </c>
      <c r="M27" s="112" t="e">
        <f t="shared" si="4"/>
        <v>#DIV/0!</v>
      </c>
      <c r="N27" s="112" t="e">
        <f t="shared" si="4"/>
        <v>#DIV/0!</v>
      </c>
      <c r="O27" s="113" t="e">
        <f t="shared" si="4"/>
        <v>#DIV/0!</v>
      </c>
      <c r="P27" s="27"/>
      <c r="Q27" s="27"/>
      <c r="R27" s="27"/>
      <c r="S27" s="27"/>
      <c r="T27" s="27"/>
      <c r="U27" s="27"/>
      <c r="V27" s="27"/>
      <c r="W27" s="27"/>
      <c r="X27" s="27"/>
      <c r="Y27" s="27"/>
      <c r="Z27" s="27"/>
      <c r="AA27" s="27"/>
      <c r="AB27" s="27"/>
      <c r="AC27" s="27"/>
    </row>
    <row r="28" spans="1:29" ht="25" customHeight="1" thickBot="1">
      <c r="A28" s="27"/>
      <c r="B28" s="27"/>
      <c r="C28" s="179"/>
      <c r="D28" s="111" t="e">
        <f>(+G5*F5+G6*F6)/(F5+F6)</f>
        <v>#DIV/0!</v>
      </c>
      <c r="E28" s="114">
        <f>+F28-(F22-E22)*$G5*$F5*2.08</f>
        <v>-500</v>
      </c>
      <c r="F28" s="112">
        <f>+G28-(G22-F22)*$G5*$F5*2.08</f>
        <v>-500</v>
      </c>
      <c r="G28" s="112">
        <f>+H28-(H22-G22)*$G5*$F5*2.08</f>
        <v>-500</v>
      </c>
      <c r="H28" s="112">
        <f>+I28-(I22-H22)*$G5*$F5*2.08</f>
        <v>-500</v>
      </c>
      <c r="I28" s="112">
        <f>+J28-(J22-I22)*$G5*$F5*2.08</f>
        <v>-500</v>
      </c>
      <c r="J28" s="70">
        <f>+'PS P&amp;L Proforma'!K24/1000</f>
        <v>-500</v>
      </c>
      <c r="K28" s="112">
        <f>+J28+(K22-J22)*$G5*$F5*2.08</f>
        <v>-500</v>
      </c>
      <c r="L28" s="112">
        <f>+K28+(L22-K22)*$G5*$F5*2.08</f>
        <v>-500</v>
      </c>
      <c r="M28" s="112">
        <f>+L28+(M22-L22)*$G5*$F5*2.08</f>
        <v>-500</v>
      </c>
      <c r="N28" s="112">
        <f>+M28+(N22-M22)*$G5*$F5*2.08</f>
        <v>-500</v>
      </c>
      <c r="O28" s="113">
        <f>+N28+(O22-N22)*$G5*$F5*2.08</f>
        <v>-500</v>
      </c>
      <c r="P28" s="27"/>
      <c r="Q28" s="27"/>
      <c r="R28" s="27"/>
      <c r="S28" s="27"/>
      <c r="T28" s="27"/>
      <c r="U28" s="27"/>
      <c r="V28" s="27"/>
      <c r="W28" s="27"/>
      <c r="X28" s="27"/>
      <c r="Y28" s="27"/>
      <c r="Z28" s="27"/>
      <c r="AA28" s="27"/>
      <c r="AB28" s="27"/>
      <c r="AC28" s="27"/>
    </row>
    <row r="29" spans="1:29" ht="25" customHeight="1" thickBot="1">
      <c r="A29" s="27"/>
      <c r="B29" s="27"/>
      <c r="C29" s="179"/>
      <c r="D29" s="68" t="e">
        <f t="shared" ref="D29:D34" si="5">+D28+B$23</f>
        <v>#DIV/0!</v>
      </c>
      <c r="E29" s="112" t="e">
        <f t="shared" ref="E29:I32" si="6">+F29-(F$22-E$22)*$D29*$F$5*2080/1000</f>
        <v>#DIV/0!</v>
      </c>
      <c r="F29" s="112" t="e">
        <f t="shared" si="6"/>
        <v>#DIV/0!</v>
      </c>
      <c r="G29" s="112" t="e">
        <f t="shared" si="6"/>
        <v>#DIV/0!</v>
      </c>
      <c r="H29" s="112" t="e">
        <f t="shared" si="6"/>
        <v>#DIV/0!</v>
      </c>
      <c r="I29" s="112" t="e">
        <f t="shared" si="6"/>
        <v>#DIV/0!</v>
      </c>
      <c r="J29" s="112" t="e">
        <f>+J28+((D30-D29)*F$5*2080*$J$22)/1000</f>
        <v>#DIV/0!</v>
      </c>
      <c r="K29" s="112" t="e">
        <f t="shared" ref="K29:O32" si="7">+J29+(K$22-J$22)*$D29*$F$5*2080/1000</f>
        <v>#DIV/0!</v>
      </c>
      <c r="L29" s="112" t="e">
        <f t="shared" si="7"/>
        <v>#DIV/0!</v>
      </c>
      <c r="M29" s="112" t="e">
        <f t="shared" si="7"/>
        <v>#DIV/0!</v>
      </c>
      <c r="N29" s="112" t="e">
        <f t="shared" si="7"/>
        <v>#DIV/0!</v>
      </c>
      <c r="O29" s="113" t="e">
        <f t="shared" si="7"/>
        <v>#DIV/0!</v>
      </c>
      <c r="P29" s="27"/>
      <c r="Q29" s="27"/>
      <c r="R29" s="27"/>
      <c r="S29" s="27"/>
      <c r="T29" s="27"/>
      <c r="U29" s="27"/>
      <c r="V29" s="27"/>
      <c r="W29" s="27"/>
      <c r="X29" s="27"/>
      <c r="Y29" s="27"/>
      <c r="Z29" s="27"/>
      <c r="AA29" s="27"/>
      <c r="AB29" s="27"/>
      <c r="AC29" s="27"/>
    </row>
    <row r="30" spans="1:29" ht="25" customHeight="1" thickBot="1">
      <c r="A30" s="27"/>
      <c r="B30" s="27"/>
      <c r="C30" s="179"/>
      <c r="D30" s="68" t="e">
        <f t="shared" si="5"/>
        <v>#DIV/0!</v>
      </c>
      <c r="E30" s="112" t="e">
        <f t="shared" si="6"/>
        <v>#DIV/0!</v>
      </c>
      <c r="F30" s="112" t="e">
        <f t="shared" si="6"/>
        <v>#DIV/0!</v>
      </c>
      <c r="G30" s="112" t="e">
        <f t="shared" si="6"/>
        <v>#DIV/0!</v>
      </c>
      <c r="H30" s="112" t="e">
        <f t="shared" si="6"/>
        <v>#DIV/0!</v>
      </c>
      <c r="I30" s="112" t="e">
        <f t="shared" si="6"/>
        <v>#DIV/0!</v>
      </c>
      <c r="J30" s="112" t="e">
        <f>+J29+((D31-D30)*F$5*2080*$J$22)/1000</f>
        <v>#DIV/0!</v>
      </c>
      <c r="K30" s="112" t="e">
        <f t="shared" si="7"/>
        <v>#DIV/0!</v>
      </c>
      <c r="L30" s="112" t="e">
        <f t="shared" si="7"/>
        <v>#DIV/0!</v>
      </c>
      <c r="M30" s="112" t="e">
        <f t="shared" si="7"/>
        <v>#DIV/0!</v>
      </c>
      <c r="N30" s="112" t="e">
        <f t="shared" si="7"/>
        <v>#DIV/0!</v>
      </c>
      <c r="O30" s="113" t="e">
        <f t="shared" si="7"/>
        <v>#DIV/0!</v>
      </c>
      <c r="P30" s="27"/>
      <c r="Q30" s="27"/>
      <c r="R30" s="27"/>
      <c r="S30" s="27"/>
      <c r="T30" s="27"/>
      <c r="U30" s="27"/>
      <c r="V30" s="27"/>
      <c r="W30" s="27"/>
      <c r="X30" s="27"/>
      <c r="Y30" s="27"/>
      <c r="Z30" s="27"/>
      <c r="AA30" s="27"/>
      <c r="AB30" s="27"/>
      <c r="AC30" s="27"/>
    </row>
    <row r="31" spans="1:29" ht="25" customHeight="1" thickBot="1">
      <c r="A31" s="27"/>
      <c r="B31" s="27"/>
      <c r="C31" s="179"/>
      <c r="D31" s="68" t="e">
        <f t="shared" si="5"/>
        <v>#DIV/0!</v>
      </c>
      <c r="E31" s="112" t="e">
        <f t="shared" si="6"/>
        <v>#DIV/0!</v>
      </c>
      <c r="F31" s="112" t="e">
        <f t="shared" si="6"/>
        <v>#DIV/0!</v>
      </c>
      <c r="G31" s="112" t="e">
        <f t="shared" si="6"/>
        <v>#DIV/0!</v>
      </c>
      <c r="H31" s="112" t="e">
        <f t="shared" si="6"/>
        <v>#DIV/0!</v>
      </c>
      <c r="I31" s="112" t="e">
        <f t="shared" si="6"/>
        <v>#DIV/0!</v>
      </c>
      <c r="J31" s="112" t="e">
        <f>+J30+((D32-D31)*F$5*2080*$J$22)/1000</f>
        <v>#DIV/0!</v>
      </c>
      <c r="K31" s="112" t="e">
        <f t="shared" si="7"/>
        <v>#DIV/0!</v>
      </c>
      <c r="L31" s="112" t="e">
        <f t="shared" si="7"/>
        <v>#DIV/0!</v>
      </c>
      <c r="M31" s="112" t="e">
        <f t="shared" si="7"/>
        <v>#DIV/0!</v>
      </c>
      <c r="N31" s="112" t="e">
        <f t="shared" si="7"/>
        <v>#DIV/0!</v>
      </c>
      <c r="O31" s="113" t="e">
        <f t="shared" si="7"/>
        <v>#DIV/0!</v>
      </c>
      <c r="P31" s="27"/>
      <c r="Q31" s="27"/>
      <c r="R31" s="27"/>
      <c r="S31" s="27"/>
      <c r="T31" s="27"/>
      <c r="U31" s="27"/>
      <c r="V31" s="27"/>
      <c r="W31" s="27"/>
      <c r="X31" s="27"/>
      <c r="Y31" s="27"/>
      <c r="Z31" s="27"/>
      <c r="AA31" s="27"/>
      <c r="AB31" s="27"/>
      <c r="AC31" s="27"/>
    </row>
    <row r="32" spans="1:29" ht="25" customHeight="1" thickBot="1">
      <c r="A32" s="27"/>
      <c r="B32" s="27"/>
      <c r="C32" s="179"/>
      <c r="D32" s="68" t="e">
        <f t="shared" si="5"/>
        <v>#DIV/0!</v>
      </c>
      <c r="E32" s="112" t="e">
        <f t="shared" si="6"/>
        <v>#DIV/0!</v>
      </c>
      <c r="F32" s="112" t="e">
        <f t="shared" si="6"/>
        <v>#DIV/0!</v>
      </c>
      <c r="G32" s="112" t="e">
        <f t="shared" si="6"/>
        <v>#DIV/0!</v>
      </c>
      <c r="H32" s="112" t="e">
        <f t="shared" si="6"/>
        <v>#DIV/0!</v>
      </c>
      <c r="I32" s="112" t="e">
        <f t="shared" si="6"/>
        <v>#DIV/0!</v>
      </c>
      <c r="J32" s="112" t="e">
        <f>+J31+((D33-D32)*F$5*2080*$J$22)/1000</f>
        <v>#DIV/0!</v>
      </c>
      <c r="K32" s="112" t="e">
        <f t="shared" si="7"/>
        <v>#DIV/0!</v>
      </c>
      <c r="L32" s="112" t="e">
        <f t="shared" si="7"/>
        <v>#DIV/0!</v>
      </c>
      <c r="M32" s="112" t="e">
        <f t="shared" si="7"/>
        <v>#DIV/0!</v>
      </c>
      <c r="N32" s="112" t="e">
        <f t="shared" si="7"/>
        <v>#DIV/0!</v>
      </c>
      <c r="O32" s="113" t="e">
        <f t="shared" si="7"/>
        <v>#DIV/0!</v>
      </c>
      <c r="P32" s="27"/>
      <c r="Q32" s="27"/>
      <c r="R32" s="27"/>
      <c r="S32" s="27"/>
      <c r="T32" s="27"/>
      <c r="U32" s="27"/>
      <c r="V32" s="27"/>
      <c r="W32" s="27"/>
      <c r="X32" s="27"/>
      <c r="Y32" s="27"/>
      <c r="Z32" s="27"/>
      <c r="AA32" s="27"/>
      <c r="AB32" s="27"/>
      <c r="AC32" s="27"/>
    </row>
    <row r="33" spans="1:29" ht="25" customHeight="1" thickBot="1">
      <c r="A33" s="27"/>
      <c r="B33" s="27"/>
      <c r="C33" s="180"/>
      <c r="D33" s="69" t="e">
        <f t="shared" si="5"/>
        <v>#DIV/0!</v>
      </c>
      <c r="E33" s="115" t="e">
        <f t="shared" ref="E33" si="8">+F33-(F$22-E$22)*$D33*$F$5*2080/1000</f>
        <v>#DIV/0!</v>
      </c>
      <c r="F33" s="115" t="e">
        <f t="shared" ref="F33" si="9">+G33-(G$22-F$22)*$D33*$F$5*2080/1000</f>
        <v>#DIV/0!</v>
      </c>
      <c r="G33" s="115" t="e">
        <f t="shared" ref="G33" si="10">+H33-(H$22-G$22)*$D33*$F$5*2080/1000</f>
        <v>#DIV/0!</v>
      </c>
      <c r="H33" s="115" t="e">
        <f t="shared" ref="H33" si="11">+I33-(I$22-H$22)*$D33*$F$5*2080/1000</f>
        <v>#DIV/0!</v>
      </c>
      <c r="I33" s="115" t="e">
        <f t="shared" ref="I33" si="12">+J33-(J$22-I$22)*$D33*$F$5*2080/1000</f>
        <v>#DIV/0!</v>
      </c>
      <c r="J33" s="115" t="e">
        <f>+J32+((D34-D33)*F$5*2080*$J$22)/1000</f>
        <v>#DIV/0!</v>
      </c>
      <c r="K33" s="115" t="e">
        <f t="shared" ref="K33" si="13">+J33+(K$22-J$22)*$D33*$F$5*2080/1000</f>
        <v>#DIV/0!</v>
      </c>
      <c r="L33" s="115" t="e">
        <f t="shared" ref="L33" si="14">+K33+(L$22-K$22)*$D33*$F$5*2080/1000</f>
        <v>#DIV/0!</v>
      </c>
      <c r="M33" s="115" t="e">
        <f t="shared" ref="M33" si="15">+L33+(M$22-L$22)*$D33*$F$5*2080/1000</f>
        <v>#DIV/0!</v>
      </c>
      <c r="N33" s="115" t="e">
        <f t="shared" ref="N33" si="16">+M33+(N$22-M$22)*$D33*$F$5*2080/1000</f>
        <v>#DIV/0!</v>
      </c>
      <c r="O33" s="116" t="e">
        <f t="shared" ref="O33" si="17">+N33+(O$22-N$22)*$D33*$F$5*2080/1000</f>
        <v>#DIV/0!</v>
      </c>
      <c r="P33" s="27"/>
      <c r="Q33" s="27"/>
      <c r="R33" s="27"/>
      <c r="S33" s="27"/>
      <c r="T33" s="27"/>
      <c r="U33" s="27"/>
      <c r="V33" s="27"/>
      <c r="W33" s="27"/>
      <c r="X33" s="27"/>
      <c r="Y33" s="27"/>
      <c r="Z33" s="27"/>
      <c r="AA33" s="27"/>
      <c r="AB33" s="27"/>
      <c r="AC33" s="27"/>
    </row>
    <row r="34" spans="1:29" ht="25" customHeight="1">
      <c r="A34" s="27"/>
      <c r="B34" s="27"/>
      <c r="C34" s="27"/>
      <c r="D34" s="117" t="e">
        <f t="shared" si="5"/>
        <v>#DIV/0!</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row>
    <row r="35" spans="1:29" ht="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1:29" ht="25" customHeight="1">
      <c r="A36" s="27"/>
      <c r="B36" s="27"/>
      <c r="C36" s="62"/>
      <c r="D36" s="63"/>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1:29" ht="25" customHeight="1">
      <c r="A37" s="27"/>
      <c r="B37" s="27"/>
      <c r="C37" s="62"/>
      <c r="D37" s="27"/>
      <c r="E37" s="27"/>
      <c r="F37" s="27"/>
      <c r="G37" s="27"/>
      <c r="H37" s="27"/>
      <c r="I37" s="27"/>
      <c r="J37" s="27"/>
      <c r="K37" s="27"/>
      <c r="L37" s="27"/>
      <c r="M37" s="27"/>
      <c r="N37" s="27"/>
      <c r="O37" s="27"/>
      <c r="P37" s="27"/>
      <c r="Q37" s="27"/>
      <c r="R37" s="27"/>
      <c r="S37" s="27"/>
      <c r="T37" s="27"/>
      <c r="U37" s="27"/>
      <c r="V37" s="27"/>
      <c r="W37" s="27"/>
      <c r="X37" s="27"/>
      <c r="Y37" s="27"/>
      <c r="Z37" s="27"/>
      <c r="AA37" s="27"/>
    </row>
    <row r="38" spans="1:29" ht="25" customHeight="1">
      <c r="A38" s="27"/>
      <c r="B38" s="27"/>
      <c r="C38" s="62"/>
      <c r="D38" s="27"/>
      <c r="E38" s="27"/>
      <c r="F38" s="27"/>
      <c r="G38" s="27"/>
      <c r="H38" s="27"/>
      <c r="I38" s="27"/>
      <c r="J38" s="27"/>
      <c r="K38" s="27"/>
      <c r="L38" s="27"/>
      <c r="M38" s="27"/>
      <c r="N38" s="27"/>
      <c r="O38" s="27"/>
      <c r="P38" s="27"/>
      <c r="Q38" s="27"/>
      <c r="R38" s="27"/>
      <c r="S38" s="27"/>
      <c r="T38" s="27"/>
      <c r="U38" s="27"/>
      <c r="V38" s="27"/>
      <c r="W38" s="27"/>
      <c r="X38" s="27"/>
      <c r="Y38" s="27"/>
      <c r="Z38" s="27"/>
      <c r="AA38" s="27"/>
    </row>
    <row r="39" spans="1:29" ht="25" customHeight="1">
      <c r="A39" s="27"/>
      <c r="B39" s="27"/>
      <c r="C39" s="62"/>
      <c r="D39" s="27"/>
      <c r="E39" s="27"/>
      <c r="F39" s="27"/>
      <c r="G39" s="27"/>
      <c r="H39" s="27"/>
      <c r="I39" s="27"/>
      <c r="J39" s="27"/>
      <c r="K39" s="27"/>
      <c r="L39" s="27"/>
      <c r="M39" s="27"/>
      <c r="N39" s="27"/>
      <c r="O39" s="27"/>
      <c r="P39" s="27"/>
      <c r="Q39" s="27"/>
      <c r="R39" s="27"/>
      <c r="S39" s="27"/>
      <c r="T39" s="27"/>
      <c r="U39" s="27"/>
      <c r="V39" s="27"/>
      <c r="W39" s="27"/>
      <c r="X39" s="27"/>
      <c r="Y39" s="27"/>
      <c r="Z39" s="27"/>
      <c r="AA39" s="27"/>
    </row>
    <row r="40" spans="1:29" ht="25" customHeight="1">
      <c r="C40" s="51"/>
    </row>
    <row r="41" spans="1:29" ht="25" customHeight="1">
      <c r="C41" s="51"/>
    </row>
    <row r="42" spans="1:29" ht="25" customHeight="1">
      <c r="C42" s="51"/>
    </row>
    <row r="43" spans="1:29" ht="25" customHeight="1">
      <c r="C43" s="51"/>
    </row>
    <row r="44" spans="1:29" ht="25" customHeight="1">
      <c r="C44" s="51"/>
    </row>
    <row r="45" spans="1:29" ht="25" customHeight="1"/>
    <row r="46" spans="1:29" ht="25" customHeight="1"/>
  </sheetData>
  <sheetProtection algorithmName="SHA-512" hashValue="RfMN8G3PcA++ezGUEF198LSljoNEhlfnyd9Mtb8mbuI9V4cmawDWMi3XDd5Y7e4PGUJezg7rAuo+1P61CkgZMw==" saltValue="ibHBAh8yr7XAPiy2lJTE6A==" spinCount="100000" sheet="1" objects="1" scenarios="1"/>
  <mergeCells count="10">
    <mergeCell ref="B20:B22"/>
    <mergeCell ref="C23:C33"/>
    <mergeCell ref="C8:O9"/>
    <mergeCell ref="C11:O13"/>
    <mergeCell ref="G17:L17"/>
    <mergeCell ref="R15:W15"/>
    <mergeCell ref="G15:L15"/>
    <mergeCell ref="G3:G4"/>
    <mergeCell ref="R17:W17"/>
    <mergeCell ref="E21:O21"/>
  </mergeCells>
  <printOptions horizontalCentered="1" verticalCentered="1"/>
  <pageMargins left="0.7" right="0.7" top="1.25" bottom="0.75" header="1.05" footer="0.3"/>
  <pageSetup orientation="landscape" horizontalDpi="360" verticalDpi="360" r:id="rId1"/>
  <headerFooter>
    <oddHeader xml:space="preserve">&amp;C&amp;"-,Bold"&amp;14Profitability Matrix at Different Billing and Utilization Rates for Your Professional Services Firm </oddHeader>
    <oddFooter>&amp;L&amp;D  &amp;T&amp;CCopyright CFO.University 2018&amp;R&amp;P  or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About CFO.University</vt:lpstr>
      <vt:lpstr>PS P&amp;L Proforma</vt:lpstr>
      <vt:lpstr>Billing Rate-Utilization Matrix</vt:lpstr>
      <vt:lpstr>'About CFO.University'!Print_Area</vt:lpstr>
      <vt:lpstr>'Billing Rate-Utilization Matrix'!Print_Area</vt:lpstr>
      <vt:lpstr>'PS P&amp;L Proforma'!Print_Area</vt:lpstr>
      <vt:lpstr>'Billing Rate-Utilization Matrix'!Print_Titles</vt:lpstr>
    </vt:vector>
  </TitlesOfParts>
  <Company>KRM Business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Rosvold</dc:creator>
  <cp:lastModifiedBy>Kristin Rosvold</cp:lastModifiedBy>
  <cp:lastPrinted>2018-07-27T21:32:05Z</cp:lastPrinted>
  <dcterms:created xsi:type="dcterms:W3CDTF">2014-12-10T14:32:23Z</dcterms:created>
  <dcterms:modified xsi:type="dcterms:W3CDTF">2018-07-30T17:44:47Z</dcterms:modified>
</cp:coreProperties>
</file>