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Users/user/Desktop/Andervold/CFO.University/Tools/Treasury/Cash Management/"/>
    </mc:Choice>
  </mc:AlternateContent>
  <xr:revisionPtr revIDLastSave="0" documentId="8_{A3F98F69-DB22-E44D-86D0-3BAE512DA7FA}" xr6:coauthVersionLast="34" xr6:coauthVersionMax="34" xr10:uidLastSave="{00000000-0000-0000-0000-000000000000}"/>
  <bookViews>
    <workbookView xWindow="0" yWindow="460" windowWidth="25120" windowHeight="12200" xr2:uid="{00000000-000D-0000-FFFF-FFFF00000000}"/>
  </bookViews>
  <sheets>
    <sheet name="About CFO.University" sheetId="9" r:id="rId1"/>
    <sheet name="13 Week Cash Forecast" sheetId="8" r:id="rId2"/>
  </sheets>
  <definedNames>
    <definedName name="_xlnm.Print_Area" localSheetId="1">'13 Week Cash Forecast'!$B$12:$T$118</definedName>
    <definedName name="_xlnm.Print_Area" localSheetId="0">'About CFO.University'!$B$2:$J$28</definedName>
  </definedNames>
  <calcPr calcId="179021"/>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 i="8" l="1"/>
  <c r="D15" i="8" s="1"/>
  <c r="E15" i="8" s="1"/>
  <c r="F15" i="8" s="1"/>
  <c r="G15" i="8" s="1"/>
  <c r="H15" i="8" s="1"/>
  <c r="I15" i="8" s="1"/>
  <c r="J15" i="8" s="1"/>
  <c r="K15" i="8" s="1"/>
  <c r="L15" i="8" s="1"/>
  <c r="M15" i="8" s="1"/>
  <c r="N15" i="8" s="1"/>
  <c r="O15" i="8" s="1"/>
  <c r="P15" i="8" s="1"/>
  <c r="Q15" i="8" s="1"/>
  <c r="R15" i="8" s="1"/>
  <c r="S15" i="8" s="1"/>
  <c r="T15" i="8" s="1"/>
  <c r="U15" i="8" s="1"/>
  <c r="V15" i="8" s="1"/>
  <c r="W15" i="8" s="1"/>
  <c r="X15" i="8" s="1"/>
  <c r="Y15" i="8" s="1"/>
  <c r="Z15" i="8" s="1"/>
  <c r="D55" i="8"/>
  <c r="E55" i="8" s="1"/>
  <c r="F55" i="8" s="1"/>
  <c r="G55" i="8" s="1"/>
  <c r="H55" i="8" s="1"/>
  <c r="I55" i="8" s="1"/>
  <c r="J55" i="8" s="1"/>
  <c r="K55" i="8" s="1"/>
  <c r="L55" i="8" s="1"/>
  <c r="M55" i="8" s="1"/>
  <c r="N55" i="8" s="1"/>
  <c r="O55" i="8" s="1"/>
  <c r="P55" i="8" s="1"/>
  <c r="Q55" i="8" s="1"/>
  <c r="R55" i="8" s="1"/>
  <c r="S55" i="8" s="1"/>
  <c r="T55" i="8" s="1"/>
  <c r="E40" i="8"/>
  <c r="F40" i="8"/>
  <c r="G40" i="8"/>
  <c r="H40" i="8"/>
  <c r="I40" i="8"/>
  <c r="J40" i="8"/>
  <c r="K40" i="8"/>
  <c r="L40" i="8"/>
  <c r="M40" i="8"/>
  <c r="N40" i="8"/>
  <c r="O40" i="8"/>
  <c r="P40" i="8"/>
  <c r="Q40" i="8"/>
  <c r="R40" i="8"/>
  <c r="S40" i="8"/>
  <c r="T40" i="8"/>
  <c r="U40" i="8"/>
  <c r="V40" i="8"/>
  <c r="W40" i="8"/>
  <c r="X40" i="8"/>
  <c r="Y40" i="8"/>
  <c r="Z40" i="8"/>
  <c r="E46" i="8"/>
  <c r="F46" i="8"/>
  <c r="F48" i="8" s="1"/>
  <c r="G46" i="8"/>
  <c r="H46" i="8"/>
  <c r="I46" i="8"/>
  <c r="J46" i="8"/>
  <c r="J48" i="8" s="1"/>
  <c r="K46" i="8"/>
  <c r="L46" i="8"/>
  <c r="M46" i="8"/>
  <c r="N46" i="8"/>
  <c r="N48" i="8" s="1"/>
  <c r="O46" i="8"/>
  <c r="P46" i="8"/>
  <c r="Q46" i="8"/>
  <c r="R46" i="8"/>
  <c r="R48" i="8" s="1"/>
  <c r="S46" i="8"/>
  <c r="T46" i="8"/>
  <c r="U46" i="8"/>
  <c r="V46" i="8"/>
  <c r="V48" i="8" s="1"/>
  <c r="W46" i="8"/>
  <c r="X46" i="8"/>
  <c r="Y46" i="8"/>
  <c r="Z46" i="8"/>
  <c r="Z48" i="8" s="1"/>
  <c r="E27" i="8"/>
  <c r="F27" i="8"/>
  <c r="G27" i="8"/>
  <c r="H27" i="8"/>
  <c r="I27" i="8"/>
  <c r="J27" i="8"/>
  <c r="K27" i="8"/>
  <c r="L27" i="8"/>
  <c r="L29" i="8" s="1"/>
  <c r="M27" i="8"/>
  <c r="N27" i="8"/>
  <c r="O27" i="8"/>
  <c r="P27" i="8"/>
  <c r="Q27" i="8"/>
  <c r="R27" i="8"/>
  <c r="S27" i="8"/>
  <c r="T27" i="8"/>
  <c r="U27" i="8"/>
  <c r="V27" i="8"/>
  <c r="W27" i="8"/>
  <c r="X27" i="8"/>
  <c r="Y27" i="8"/>
  <c r="Y29" i="8" s="1"/>
  <c r="Z27" i="8"/>
  <c r="D46" i="8"/>
  <c r="D40" i="8"/>
  <c r="D48" i="8" s="1"/>
  <c r="D27" i="8"/>
  <c r="D29" i="8" s="1"/>
  <c r="Z20" i="8"/>
  <c r="W20" i="8"/>
  <c r="V20" i="8"/>
  <c r="S20" i="8"/>
  <c r="R20" i="8"/>
  <c r="O20" i="8"/>
  <c r="N20" i="8"/>
  <c r="N29" i="8"/>
  <c r="K20" i="8"/>
  <c r="J20" i="8"/>
  <c r="G20" i="8"/>
  <c r="F20" i="8"/>
  <c r="X20" i="8"/>
  <c r="T20" i="8"/>
  <c r="P20" i="8"/>
  <c r="L20" i="8"/>
  <c r="H20" i="8"/>
  <c r="D20" i="8"/>
  <c r="I20" i="8"/>
  <c r="I29" i="8" s="1"/>
  <c r="Q20" i="8"/>
  <c r="Y20" i="8"/>
  <c r="E20" i="8"/>
  <c r="M20" i="8"/>
  <c r="M29" i="8" s="1"/>
  <c r="U20" i="8"/>
  <c r="W29" i="8"/>
  <c r="T48" i="8"/>
  <c r="Q29" i="8"/>
  <c r="D122" i="8" l="1"/>
  <c r="E29" i="8"/>
  <c r="P29" i="8"/>
  <c r="S29" i="8"/>
  <c r="G29" i="8"/>
  <c r="U48" i="8"/>
  <c r="Q48" i="8"/>
  <c r="M48" i="8"/>
  <c r="I48" i="8"/>
  <c r="W48" i="8"/>
  <c r="O48" i="8"/>
  <c r="K48" i="8"/>
  <c r="G48" i="8"/>
  <c r="Q59" i="8"/>
  <c r="U29" i="8"/>
  <c r="U122" i="8" s="1"/>
  <c r="X29" i="8"/>
  <c r="V29" i="8"/>
  <c r="R29" i="8"/>
  <c r="R50" i="8" s="1"/>
  <c r="P48" i="8"/>
  <c r="L48" i="8"/>
  <c r="L50" i="8" s="1"/>
  <c r="D59" i="8"/>
  <c r="O29" i="8"/>
  <c r="O59" i="8" s="1"/>
  <c r="K29" i="8"/>
  <c r="Y48" i="8"/>
  <c r="Q50" i="8"/>
  <c r="M50" i="8"/>
  <c r="E48" i="8"/>
  <c r="E50" i="8" s="1"/>
  <c r="N122" i="8"/>
  <c r="J29" i="8"/>
  <c r="J122" i="8" s="1"/>
  <c r="F29" i="8"/>
  <c r="F122" i="8" s="1"/>
  <c r="X48" i="8"/>
  <c r="X122" i="8" s="1"/>
  <c r="L59" i="8"/>
  <c r="H48" i="8"/>
  <c r="H59" i="8" s="1"/>
  <c r="W50" i="8"/>
  <c r="H29" i="8"/>
  <c r="T29" i="8"/>
  <c r="T50" i="8" s="1"/>
  <c r="S48" i="8"/>
  <c r="S59" i="8" s="1"/>
  <c r="K59" i="8"/>
  <c r="K50" i="8"/>
  <c r="K122" i="8"/>
  <c r="H50" i="8"/>
  <c r="V122" i="8"/>
  <c r="V50" i="8"/>
  <c r="Z29" i="8"/>
  <c r="D50" i="8"/>
  <c r="D53" i="8" s="1"/>
  <c r="G50" i="8"/>
  <c r="G122" i="8"/>
  <c r="U50" i="8"/>
  <c r="J50" i="8"/>
  <c r="F59" i="8"/>
  <c r="Y50" i="8"/>
  <c r="Y122" i="8"/>
  <c r="M59" i="8"/>
  <c r="M122" i="8"/>
  <c r="P59" i="8"/>
  <c r="I59" i="8"/>
  <c r="I50" i="8"/>
  <c r="I122" i="8"/>
  <c r="L122" i="8"/>
  <c r="X50" i="8"/>
  <c r="Q122" i="8"/>
  <c r="W122" i="8"/>
  <c r="E122" i="8"/>
  <c r="E59" i="8"/>
  <c r="O122" i="8"/>
  <c r="R59" i="8"/>
  <c r="N59" i="8"/>
  <c r="R122" i="8"/>
  <c r="P122" i="8"/>
  <c r="P50" i="8"/>
  <c r="N50" i="8"/>
  <c r="T122" i="8" l="1"/>
  <c r="S122" i="8"/>
  <c r="H122" i="8"/>
  <c r="G59" i="8"/>
  <c r="J59" i="8"/>
  <c r="T59" i="8"/>
  <c r="O50" i="8"/>
  <c r="F50" i="8"/>
  <c r="S50" i="8"/>
  <c r="E52" i="8"/>
  <c r="E53" i="8" s="1"/>
  <c r="D123" i="8"/>
  <c r="D61" i="8"/>
  <c r="D57" i="8"/>
  <c r="Z50" i="8"/>
  <c r="Z122" i="8"/>
  <c r="E57" i="8" l="1"/>
  <c r="E123" i="8"/>
  <c r="E61" i="8"/>
  <c r="F52" i="8"/>
  <c r="F53" i="8" s="1"/>
  <c r="F57" i="8" l="1"/>
  <c r="F61" i="8"/>
  <c r="F123" i="8"/>
  <c r="G52" i="8"/>
  <c r="G53" i="8" s="1"/>
  <c r="G57" i="8" l="1"/>
  <c r="G123" i="8"/>
  <c r="H52" i="8"/>
  <c r="H53" i="8" s="1"/>
  <c r="G61" i="8"/>
  <c r="H123" i="8" l="1"/>
  <c r="H61" i="8"/>
  <c r="H57" i="8"/>
  <c r="I52" i="8"/>
  <c r="I53" i="8" s="1"/>
  <c r="I61" i="8" l="1"/>
  <c r="I123" i="8"/>
  <c r="I57" i="8"/>
  <c r="J52" i="8"/>
  <c r="J53" i="8" s="1"/>
  <c r="K52" i="8" l="1"/>
  <c r="K53" i="8" s="1"/>
  <c r="J61" i="8"/>
  <c r="J57" i="8"/>
  <c r="J123" i="8"/>
  <c r="K61" i="8" l="1"/>
  <c r="L52" i="8"/>
  <c r="L53" i="8" s="1"/>
  <c r="K123" i="8"/>
  <c r="K57" i="8"/>
  <c r="L57" i="8" l="1"/>
  <c r="L123" i="8"/>
  <c r="L61" i="8"/>
  <c r="M52" i="8"/>
  <c r="M53" i="8" s="1"/>
  <c r="M61" i="8" l="1"/>
  <c r="M123" i="8"/>
  <c r="M57" i="8"/>
  <c r="N52" i="8"/>
  <c r="N53" i="8" s="1"/>
  <c r="O52" i="8" l="1"/>
  <c r="O53" i="8" s="1"/>
  <c r="N61" i="8"/>
  <c r="N123" i="8"/>
  <c r="N57" i="8"/>
  <c r="O57" i="8" l="1"/>
  <c r="O123" i="8"/>
  <c r="O61" i="8"/>
  <c r="P52" i="8"/>
  <c r="P53" i="8" s="1"/>
  <c r="Q52" i="8" l="1"/>
  <c r="Q53" i="8" s="1"/>
  <c r="P57" i="8"/>
  <c r="P61" i="8"/>
  <c r="P123" i="8"/>
  <c r="Q61" i="8" l="1"/>
  <c r="R52" i="8"/>
  <c r="R53" i="8" s="1"/>
  <c r="Q123" i="8"/>
  <c r="Q57" i="8"/>
  <c r="R61" i="8" l="1"/>
  <c r="R123" i="8"/>
  <c r="R57" i="8"/>
  <c r="S52" i="8"/>
  <c r="S53" i="8" s="1"/>
  <c r="S61" i="8" l="1"/>
  <c r="S123" i="8"/>
  <c r="T52" i="8"/>
  <c r="T53" i="8" s="1"/>
  <c r="S57" i="8"/>
  <c r="U52" i="8" l="1"/>
  <c r="U53" i="8" s="1"/>
  <c r="V52" i="8" s="1"/>
  <c r="V53" i="8" s="1"/>
  <c r="W52" i="8" s="1"/>
  <c r="W53" i="8" s="1"/>
  <c r="X52" i="8" s="1"/>
  <c r="X53" i="8" s="1"/>
  <c r="Y52" i="8" s="1"/>
  <c r="Y53" i="8" s="1"/>
  <c r="Z52" i="8" s="1"/>
  <c r="Z53" i="8" s="1"/>
  <c r="T123" i="8"/>
  <c r="T61" i="8"/>
  <c r="T57" i="8"/>
</calcChain>
</file>

<file path=xl/sharedStrings.xml><?xml version="1.0" encoding="utf-8"?>
<sst xmlns="http://schemas.openxmlformats.org/spreadsheetml/2006/main" count="66" uniqueCount="65">
  <si>
    <t>Cash Receipts</t>
  </si>
  <si>
    <t>Recurring Reciepts</t>
  </si>
  <si>
    <t>Total Recurring Receipts</t>
  </si>
  <si>
    <t>One-Time Receipts</t>
  </si>
  <si>
    <t>Asset Sale</t>
  </si>
  <si>
    <t>Legal Settlement</t>
  </si>
  <si>
    <t>Other Non-Recurring Revenue</t>
  </si>
  <si>
    <t>Total One-Time Receipts</t>
  </si>
  <si>
    <t>Disbursements</t>
  </si>
  <si>
    <t>Mandatory Disbursements</t>
  </si>
  <si>
    <t>Payroll</t>
  </si>
  <si>
    <t>Total Mandatory Disbursements</t>
  </si>
  <si>
    <t>Discretionary Disbursements</t>
  </si>
  <si>
    <t>Voluntary debt repayments</t>
  </si>
  <si>
    <t>Total Discretionary Disbursements</t>
  </si>
  <si>
    <t>Total Cash Receipts</t>
  </si>
  <si>
    <t>Total Cash Disbursements</t>
  </si>
  <si>
    <t>Net Cash Flow</t>
  </si>
  <si>
    <t xml:space="preserve">Actual  (Week Ending)  </t>
  </si>
  <si>
    <t xml:space="preserve">Projected  (Week Ending) </t>
  </si>
  <si>
    <t xml:space="preserve">Company Name </t>
  </si>
  <si>
    <t>Rent</t>
  </si>
  <si>
    <t>Utilities</t>
  </si>
  <si>
    <t>Interest</t>
  </si>
  <si>
    <t>Debt Principal Amortization Payments</t>
  </si>
  <si>
    <t>Invoiced Collections - Based on Due Date</t>
  </si>
  <si>
    <t xml:space="preserve">Collections Based on Forecast Sales </t>
  </si>
  <si>
    <t>Deposits</t>
  </si>
  <si>
    <t xml:space="preserve">Materials </t>
  </si>
  <si>
    <t xml:space="preserve">Other </t>
  </si>
  <si>
    <t xml:space="preserve"> </t>
  </si>
  <si>
    <t>XXXXXX</t>
  </si>
  <si>
    <t xml:space="preserve">13 Week Cash Forecast </t>
  </si>
  <si>
    <t>YYYYYY</t>
  </si>
  <si>
    <t xml:space="preserve">Instructions:  </t>
  </si>
  <si>
    <t xml:space="preserve">    (000s of USD) </t>
  </si>
  <si>
    <t>What is your Minimum Cash Comfort Level?</t>
  </si>
  <si>
    <t>Minimum Cash Comfort Level</t>
  </si>
  <si>
    <r>
      <t>Over/(</t>
    </r>
    <r>
      <rPr>
        <sz val="9"/>
        <color rgb="FFFF0000"/>
        <rFont val="Times New Roman"/>
        <family val="1"/>
      </rPr>
      <t>Under)</t>
    </r>
    <r>
      <rPr>
        <sz val="9"/>
        <color theme="1"/>
        <rFont val="Times New Roman"/>
        <family val="2"/>
      </rPr>
      <t xml:space="preserve"> Minimum </t>
    </r>
  </si>
  <si>
    <t>Receipts as % of Disbursements</t>
  </si>
  <si>
    <t xml:space="preserve">Ending Cash Balance as % of Minimum </t>
  </si>
  <si>
    <t>Beginning Cash Balance</t>
  </si>
  <si>
    <t>Ending Cash Balance</t>
  </si>
  <si>
    <t xml:space="preserve">* The 13 week cash forecast is a planning tool to assist you in managing the cash requirements for the company.  </t>
  </si>
  <si>
    <r>
      <t>* All</t>
    </r>
    <r>
      <rPr>
        <u/>
        <sz val="9"/>
        <color theme="1"/>
        <rFont val="Times New Roman"/>
        <family val="1"/>
      </rPr>
      <t xml:space="preserve"> </t>
    </r>
    <r>
      <rPr>
        <b/>
        <u/>
        <sz val="9"/>
        <color theme="1"/>
        <rFont val="Times New Roman"/>
        <family val="1"/>
      </rPr>
      <t xml:space="preserve">Gray </t>
    </r>
    <r>
      <rPr>
        <sz val="9"/>
        <color theme="1"/>
        <rFont val="Times New Roman"/>
        <family val="2"/>
      </rPr>
      <t xml:space="preserve">shaded fields can accept input from you.  Column B fields can be renamed to suit your business </t>
    </r>
  </si>
  <si>
    <t xml:space="preserve">* Use data from the previous 4  weeks (columns D-G)  to assist in your initial projections and improve your forecasting over time.  </t>
  </si>
  <si>
    <t xml:space="preserve">* Enter figures in thousnds of dollars to simplify input and improve report readability </t>
  </si>
  <si>
    <t>* Compare current weeks actuals to the previous weeks forecast to explain large differences and improve the process</t>
  </si>
  <si>
    <t>Ending Cash % of Minimum</t>
  </si>
  <si>
    <t>Receipts as a % of Disbursements</t>
  </si>
  <si>
    <t xml:space="preserve"> (000s of currency) </t>
  </si>
  <si>
    <t>* The Print parameters have been saved - To print simple click File / Print /(Printer if different) /Print</t>
  </si>
  <si>
    <t xml:space="preserve">Example Co. </t>
  </si>
  <si>
    <t>A Professional Community of Member-Scholars, Companies and Trusted Advisors committed to the development of Chief Financial Officers</t>
  </si>
  <si>
    <t>CFO.University is a source for practical, executive-level financial insight to make you a world-class Chief Financial Officer.</t>
  </si>
  <si>
    <t>Know what strengths to leverage and where to shore up your weaknesses by taking our CFO Readiness Assessment.  Become a more valuable CFO</t>
  </si>
  <si>
    <t>Through our focused framework we will accelerate your career as a Chief Financial Officer utilizing the four pillars of Accounting, Finance, Treasury and Leadership. Your understanding of these fundamental pillars will equip you with the foundation, language and resources to take your professional skills to the next level.</t>
  </si>
  <si>
    <t>We feature hands-on, resource-rich, learning opportunities, prepared by experts.  Our course-structure allows you to overcome your challenges and provides a prompt payback on your investment.    Sample our Newsletter, The Balanced Digest</t>
  </si>
  <si>
    <t xml:space="preserve">Click on the "13 Week Cash Forecast" Tab to begin using the Tool </t>
  </si>
  <si>
    <t xml:space="preserve">About this Tool </t>
  </si>
  <si>
    <t>13 Week Cash Forecast Tool</t>
  </si>
  <si>
    <t xml:space="preserve">http://cfo.university/library/article/why-every-business-should-build-weekly-cash-flow-forecasts-mooney </t>
  </si>
  <si>
    <t>The tool was intially developed by Marty Mooney who also wrote this excellent article to accompany the tool:</t>
  </si>
  <si>
    <r>
      <t>Go to  the "</t>
    </r>
    <r>
      <rPr>
        <b/>
        <u/>
        <sz val="11"/>
        <color theme="1"/>
        <rFont val="Roboto"/>
      </rPr>
      <t xml:space="preserve">13 Week Cash Forecast </t>
    </r>
    <r>
      <rPr>
        <b/>
        <sz val="11"/>
        <color theme="1"/>
        <rFont val="Roboto"/>
      </rPr>
      <t xml:space="preserve">" tab to begin creating transparency into your future cash flows. </t>
    </r>
  </si>
  <si>
    <r>
      <t xml:space="preserve">This </t>
    </r>
    <r>
      <rPr>
        <b/>
        <u/>
        <sz val="12"/>
        <color theme="1"/>
        <rFont val="Roboto"/>
      </rPr>
      <t>13 Week Cash Forecast Tool</t>
    </r>
    <r>
      <rPr>
        <b/>
        <sz val="12"/>
        <color theme="1"/>
        <rFont val="Roboto"/>
      </rPr>
      <t xml:space="preserve"> is the first step to getting your cash flow under control.  It offers an easy format to develop a cash forecasting methodology that will work for your businiess.  It will challenge professionally trained accountants - it ignores, in fact, it  dispises,  accrual accounting.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</si>
</sst>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mm/dd/yy;@"/>
  </numFmts>
  <fonts count="31">
    <font>
      <sz val="9"/>
      <color theme="1"/>
      <name val="Times New Roman"/>
      <family val="2"/>
    </font>
    <font>
      <sz val="11"/>
      <color theme="1"/>
      <name val="Calibri"/>
      <family val="2"/>
      <scheme val="minor"/>
    </font>
    <font>
      <sz val="11"/>
      <color theme="1"/>
      <name val="Calibri"/>
      <family val="2"/>
      <scheme val="minor"/>
    </font>
    <font>
      <b/>
      <sz val="9"/>
      <color theme="1"/>
      <name val="Times New Roman"/>
      <family val="1"/>
    </font>
    <font>
      <b/>
      <i/>
      <sz val="9"/>
      <color theme="1"/>
      <name val="Times New Roman"/>
      <family val="1"/>
    </font>
    <font>
      <sz val="9"/>
      <color theme="1"/>
      <name val="Times New Roman"/>
      <family val="1"/>
    </font>
    <font>
      <sz val="9"/>
      <color theme="1"/>
      <name val="Times New Roman"/>
      <family val="2"/>
    </font>
    <font>
      <sz val="9"/>
      <color rgb="FFFF0000"/>
      <name val="Times New Roman"/>
      <family val="1"/>
    </font>
    <font>
      <sz val="9"/>
      <color rgb="FF0070C0"/>
      <name val="Times New Roman"/>
      <family val="2"/>
    </font>
    <font>
      <b/>
      <sz val="9"/>
      <color rgb="FF0070C0"/>
      <name val="Times New Roman"/>
      <family val="1"/>
    </font>
    <font>
      <sz val="9"/>
      <color rgb="FF0070C0"/>
      <name val="Times New Roman"/>
      <family val="1"/>
    </font>
    <font>
      <u/>
      <sz val="9"/>
      <color theme="1"/>
      <name val="Times New Roman"/>
      <family val="1"/>
    </font>
    <font>
      <b/>
      <u/>
      <sz val="9"/>
      <color theme="1"/>
      <name val="Times New Roman"/>
      <family val="1"/>
    </font>
    <font>
      <b/>
      <sz val="12"/>
      <color theme="1"/>
      <name val="Times New Roman"/>
      <family val="1"/>
    </font>
    <font>
      <sz val="12"/>
      <color theme="1"/>
      <name val="Times New Roman"/>
      <family val="1"/>
    </font>
    <font>
      <b/>
      <i/>
      <sz val="16"/>
      <color theme="1"/>
      <name val="Times New Roman"/>
      <family val="1"/>
    </font>
    <font>
      <b/>
      <sz val="12"/>
      <name val="Roboto"/>
    </font>
    <font>
      <sz val="12"/>
      <color theme="1"/>
      <name val="Roboto "/>
    </font>
    <font>
      <sz val="12"/>
      <color theme="1"/>
      <name val="Calibri"/>
      <family val="2"/>
      <scheme val="minor"/>
    </font>
    <font>
      <sz val="11"/>
      <color theme="1"/>
      <name val="Roboto "/>
    </font>
    <font>
      <b/>
      <sz val="12"/>
      <color theme="0"/>
      <name val="Roboto "/>
    </font>
    <font>
      <b/>
      <sz val="14"/>
      <color theme="1"/>
      <name val="Calibri"/>
      <family val="2"/>
      <scheme val="minor"/>
    </font>
    <font>
      <b/>
      <sz val="14"/>
      <name val="Roboto"/>
    </font>
    <font>
      <b/>
      <sz val="12"/>
      <color theme="1"/>
      <name val="Roboto"/>
    </font>
    <font>
      <b/>
      <u/>
      <sz val="12"/>
      <color theme="1"/>
      <name val="Roboto"/>
    </font>
    <font>
      <b/>
      <sz val="12"/>
      <color theme="1"/>
      <name val="Roboto "/>
    </font>
    <font>
      <b/>
      <u/>
      <sz val="18"/>
      <color theme="0"/>
      <name val="Roboto"/>
    </font>
    <font>
      <b/>
      <sz val="11"/>
      <color theme="1"/>
      <name val="Roboto"/>
    </font>
    <font>
      <b/>
      <u/>
      <sz val="11"/>
      <color theme="1"/>
      <name val="Roboto"/>
    </font>
    <font>
      <u/>
      <sz val="9"/>
      <color theme="10"/>
      <name val="Times New Roman"/>
      <family val="2"/>
    </font>
    <font>
      <b/>
      <u/>
      <sz val="12"/>
      <color theme="1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375D4C"/>
        <bgColor indexed="64"/>
      </patternFill>
    </fill>
    <fill>
      <patternFill patternType="solid">
        <fgColor rgb="FFEBC27D"/>
        <bgColor indexed="64"/>
      </patternFill>
    </fill>
    <fill>
      <patternFill patternType="solid">
        <fgColor rgb="FFF4E6D1"/>
        <bgColor indexed="64"/>
      </patternFill>
    </fill>
  </fills>
  <borders count="29">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style="thin">
        <color auto="1"/>
      </top>
      <bottom style="double">
        <color auto="1"/>
      </bottom>
      <diagonal/>
    </border>
    <border>
      <left/>
      <right style="thin">
        <color auto="1"/>
      </right>
      <top style="thin">
        <color auto="1"/>
      </top>
      <bottom style="double">
        <color auto="1"/>
      </bottom>
      <diagonal/>
    </border>
    <border>
      <left/>
      <right/>
      <top style="thin">
        <color auto="1"/>
      </top>
      <bottom style="medium">
        <color auto="1"/>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ck">
        <color rgb="FF375D4C"/>
      </bottom>
      <diagonal/>
    </border>
    <border>
      <left style="medium">
        <color indexed="64"/>
      </left>
      <right style="medium">
        <color indexed="64"/>
      </right>
      <top style="thick">
        <color rgb="FF375D4C"/>
      </top>
      <bottom/>
      <diagonal/>
    </border>
    <border>
      <left style="medium">
        <color indexed="64"/>
      </left>
      <right style="medium">
        <color indexed="64"/>
      </right>
      <top/>
      <bottom style="medium">
        <color indexed="64"/>
      </bottom>
      <diagonal/>
    </border>
  </borders>
  <cellStyleXfs count="6">
    <xf numFmtId="0" fontId="0" fillId="0" borderId="0"/>
    <xf numFmtId="9" fontId="6" fillId="0" borderId="0" applyFont="0" applyFill="0" applyBorder="0" applyAlignment="0" applyProtection="0"/>
    <xf numFmtId="0" fontId="2" fillId="0" borderId="0"/>
    <xf numFmtId="0" fontId="1" fillId="0" borderId="0"/>
    <xf numFmtId="0" fontId="1" fillId="0" borderId="0"/>
    <xf numFmtId="0" fontId="29" fillId="0" borderId="0" applyNumberFormat="0" applyFill="0" applyBorder="0" applyAlignment="0" applyProtection="0"/>
  </cellStyleXfs>
  <cellXfs count="128">
    <xf numFmtId="0" fontId="0" fillId="0" borderId="0" xfId="0"/>
    <xf numFmtId="0" fontId="3" fillId="0" borderId="0" xfId="0" applyFont="1"/>
    <xf numFmtId="0" fontId="0" fillId="0" borderId="3" xfId="0" applyBorder="1" applyAlignment="1">
      <alignment horizontal="centerContinuous"/>
    </xf>
    <xf numFmtId="0" fontId="0" fillId="0" borderId="4" xfId="0" applyBorder="1" applyAlignment="1">
      <alignment horizontal="centerContinuous"/>
    </xf>
    <xf numFmtId="164" fontId="0" fillId="0" borderId="1" xfId="0" applyNumberFormat="1" applyBorder="1"/>
    <xf numFmtId="164" fontId="0" fillId="0" borderId="6" xfId="0" applyNumberFormat="1" applyBorder="1"/>
    <xf numFmtId="0" fontId="4" fillId="0" borderId="1" xfId="0" applyFont="1" applyBorder="1"/>
    <xf numFmtId="0" fontId="0" fillId="0" borderId="1" xfId="0" applyBorder="1"/>
    <xf numFmtId="41" fontId="0" fillId="0" borderId="0" xfId="0" applyNumberFormat="1"/>
    <xf numFmtId="42" fontId="0" fillId="0" borderId="0" xfId="0" applyNumberFormat="1"/>
    <xf numFmtId="42" fontId="3" fillId="0" borderId="0" xfId="0" applyNumberFormat="1" applyFont="1"/>
    <xf numFmtId="42" fontId="3" fillId="0" borderId="7" xfId="0" applyNumberFormat="1" applyFont="1" applyBorder="1"/>
    <xf numFmtId="0" fontId="3" fillId="0" borderId="0" xfId="0" applyFont="1" applyAlignment="1">
      <alignment horizontal="right"/>
    </xf>
    <xf numFmtId="0" fontId="0" fillId="0" borderId="3" xfId="0" applyBorder="1"/>
    <xf numFmtId="0" fontId="0" fillId="0" borderId="0" xfId="0" applyAlignment="1">
      <alignment horizontal="right"/>
    </xf>
    <xf numFmtId="0" fontId="0" fillId="0" borderId="0" xfId="0" applyAlignment="1"/>
    <xf numFmtId="0" fontId="0" fillId="0" borderId="0" xfId="0" applyBorder="1"/>
    <xf numFmtId="0" fontId="0" fillId="0" borderId="9" xfId="0" applyBorder="1"/>
    <xf numFmtId="42" fontId="0" fillId="0" borderId="0" xfId="0" applyNumberFormat="1" applyAlignment="1"/>
    <xf numFmtId="42" fontId="3" fillId="0" borderId="10" xfId="0" applyNumberFormat="1" applyFont="1" applyBorder="1"/>
    <xf numFmtId="9" fontId="0" fillId="0" borderId="0" xfId="1" applyFont="1"/>
    <xf numFmtId="164" fontId="10" fillId="0" borderId="1" xfId="0" applyNumberFormat="1" applyFont="1" applyBorder="1"/>
    <xf numFmtId="164" fontId="10" fillId="0" borderId="6" xfId="0" applyNumberFormat="1" applyFont="1" applyBorder="1"/>
    <xf numFmtId="42" fontId="9" fillId="0" borderId="7" xfId="0" applyNumberFormat="1" applyFont="1" applyBorder="1"/>
    <xf numFmtId="42" fontId="9" fillId="0" borderId="8" xfId="0" applyNumberFormat="1" applyFont="1" applyBorder="1"/>
    <xf numFmtId="0" fontId="10" fillId="0" borderId="0" xfId="0" applyFont="1" applyBorder="1"/>
    <xf numFmtId="0" fontId="10" fillId="0" borderId="9" xfId="0" applyFont="1" applyBorder="1"/>
    <xf numFmtId="42" fontId="9" fillId="0" borderId="0" xfId="0" applyNumberFormat="1" applyFont="1" applyBorder="1"/>
    <xf numFmtId="42" fontId="9" fillId="0" borderId="9" xfId="0" applyNumberFormat="1" applyFont="1" applyBorder="1"/>
    <xf numFmtId="42" fontId="10" fillId="0" borderId="0" xfId="0" applyNumberFormat="1" applyFont="1" applyBorder="1"/>
    <xf numFmtId="42" fontId="10" fillId="0" borderId="9" xfId="0" applyNumberFormat="1" applyFont="1" applyBorder="1"/>
    <xf numFmtId="42" fontId="9" fillId="0" borderId="10" xfId="0" applyNumberFormat="1" applyFont="1" applyBorder="1"/>
    <xf numFmtId="42" fontId="9" fillId="0" borderId="11" xfId="0" applyNumberFormat="1" applyFont="1" applyBorder="1"/>
    <xf numFmtId="0" fontId="10" fillId="0" borderId="0" xfId="0" applyFont="1"/>
    <xf numFmtId="42" fontId="10" fillId="0" borderId="0" xfId="0" applyNumberFormat="1" applyFont="1" applyAlignment="1"/>
    <xf numFmtId="42" fontId="10" fillId="0" borderId="9" xfId="0" applyNumberFormat="1" applyFont="1" applyBorder="1" applyAlignment="1"/>
    <xf numFmtId="42" fontId="0" fillId="2" borderId="0" xfId="0" applyNumberFormat="1" applyFill="1" applyProtection="1">
      <protection locked="0"/>
    </xf>
    <xf numFmtId="164" fontId="9" fillId="2" borderId="5" xfId="0" applyNumberFormat="1" applyFont="1" applyFill="1" applyBorder="1" applyProtection="1">
      <protection locked="0"/>
    </xf>
    <xf numFmtId="42" fontId="10" fillId="2" borderId="0" xfId="0" applyNumberFormat="1" applyFont="1" applyFill="1" applyBorder="1" applyProtection="1">
      <protection locked="0"/>
    </xf>
    <xf numFmtId="42" fontId="10" fillId="2" borderId="9" xfId="0" applyNumberFormat="1" applyFont="1" applyFill="1" applyBorder="1" applyProtection="1">
      <protection locked="0"/>
    </xf>
    <xf numFmtId="41" fontId="10" fillId="2" borderId="0" xfId="0" applyNumberFormat="1" applyFont="1" applyFill="1" applyBorder="1" applyProtection="1">
      <protection locked="0"/>
    </xf>
    <xf numFmtId="41" fontId="10" fillId="2" borderId="9" xfId="0" applyNumberFormat="1" applyFont="1" applyFill="1" applyBorder="1" applyProtection="1">
      <protection locked="0"/>
    </xf>
    <xf numFmtId="41" fontId="0" fillId="2" borderId="0" xfId="0" applyNumberFormat="1" applyFill="1" applyProtection="1">
      <protection locked="0"/>
    </xf>
    <xf numFmtId="0" fontId="0" fillId="2" borderId="0" xfId="0" applyFill="1" applyProtection="1">
      <protection locked="0"/>
    </xf>
    <xf numFmtId="0" fontId="5" fillId="2" borderId="0" xfId="0" applyFont="1" applyFill="1" applyAlignment="1" applyProtection="1">
      <alignment horizontal="left"/>
      <protection locked="0"/>
    </xf>
    <xf numFmtId="0" fontId="0" fillId="2" borderId="0" xfId="0" applyFill="1" applyAlignment="1" applyProtection="1">
      <alignment horizontal="left"/>
      <protection locked="0"/>
    </xf>
    <xf numFmtId="0" fontId="0" fillId="3" borderId="0" xfId="0" applyFill="1" applyAlignment="1">
      <alignment horizontal="left"/>
    </xf>
    <xf numFmtId="0" fontId="0" fillId="4" borderId="0" xfId="0" applyFill="1" applyAlignment="1">
      <alignment horizontal="left"/>
    </xf>
    <xf numFmtId="0" fontId="0" fillId="4" borderId="0" xfId="0" applyFill="1"/>
    <xf numFmtId="0" fontId="13" fillId="0" borderId="0" xfId="0" applyFont="1" applyAlignment="1">
      <alignment horizontal="right"/>
    </xf>
    <xf numFmtId="0" fontId="14" fillId="0" borderId="0" xfId="0" applyFont="1"/>
    <xf numFmtId="0" fontId="0" fillId="0" borderId="14" xfId="0" applyBorder="1"/>
    <xf numFmtId="9" fontId="0" fillId="0" borderId="14" xfId="1" applyFont="1" applyBorder="1"/>
    <xf numFmtId="0" fontId="0" fillId="0" borderId="13" xfId="0" applyBorder="1"/>
    <xf numFmtId="9" fontId="0" fillId="0" borderId="0" xfId="1" applyFont="1" applyAlignment="1">
      <alignment horizontal="center"/>
    </xf>
    <xf numFmtId="9" fontId="0" fillId="0" borderId="14" xfId="1" applyFont="1" applyBorder="1" applyAlignment="1">
      <alignment horizontal="center"/>
    </xf>
    <xf numFmtId="42" fontId="3" fillId="0" borderId="15" xfId="0" applyNumberFormat="1" applyFont="1" applyBorder="1"/>
    <xf numFmtId="0" fontId="0" fillId="3" borderId="0" xfId="0" applyFill="1"/>
    <xf numFmtId="14" fontId="0" fillId="0" borderId="0" xfId="0" applyNumberFormat="1"/>
    <xf numFmtId="0" fontId="2" fillId="2" borderId="0" xfId="2" applyFill="1"/>
    <xf numFmtId="0" fontId="2" fillId="0" borderId="0" xfId="2"/>
    <xf numFmtId="0" fontId="2" fillId="5" borderId="17" xfId="2" applyFill="1" applyBorder="1" applyProtection="1">
      <protection hidden="1"/>
    </xf>
    <xf numFmtId="0" fontId="2" fillId="4" borderId="0" xfId="2" applyFill="1"/>
    <xf numFmtId="0" fontId="2" fillId="5" borderId="0" xfId="2" applyFill="1" applyBorder="1" applyProtection="1">
      <protection hidden="1"/>
    </xf>
    <xf numFmtId="0" fontId="2" fillId="5" borderId="19" xfId="2" applyFill="1" applyBorder="1" applyAlignment="1" applyProtection="1">
      <alignment horizontal="center" vertical="center"/>
      <protection hidden="1"/>
    </xf>
    <xf numFmtId="0" fontId="2" fillId="5" borderId="0" xfId="2" applyFill="1" applyBorder="1" applyAlignment="1" applyProtection="1">
      <alignment horizontal="center" vertical="center"/>
      <protection hidden="1"/>
    </xf>
    <xf numFmtId="0" fontId="2" fillId="5" borderId="20" xfId="2" applyFill="1" applyBorder="1" applyAlignment="1" applyProtection="1">
      <alignment horizontal="center" vertical="center"/>
      <protection hidden="1"/>
    </xf>
    <xf numFmtId="0" fontId="17" fillId="2" borderId="0" xfId="2" applyFont="1" applyFill="1"/>
    <xf numFmtId="0" fontId="18" fillId="5" borderId="19" xfId="2" applyFont="1" applyFill="1" applyBorder="1" applyAlignment="1" applyProtection="1">
      <alignment horizontal="center" vertical="center"/>
      <protection hidden="1"/>
    </xf>
    <xf numFmtId="0" fontId="18" fillId="5" borderId="0" xfId="2" applyFont="1" applyFill="1" applyBorder="1" applyAlignment="1" applyProtection="1">
      <alignment horizontal="center" vertical="center"/>
      <protection hidden="1"/>
    </xf>
    <xf numFmtId="0" fontId="18" fillId="5" borderId="20" xfId="2" applyFont="1" applyFill="1" applyBorder="1" applyAlignment="1" applyProtection="1">
      <alignment horizontal="center" vertical="center"/>
      <protection hidden="1"/>
    </xf>
    <xf numFmtId="0" fontId="2" fillId="2" borderId="0" xfId="2" applyFill="1" applyProtection="1">
      <protection hidden="1"/>
    </xf>
    <xf numFmtId="0" fontId="19" fillId="7" borderId="19" xfId="2" applyFont="1" applyFill="1" applyBorder="1" applyAlignment="1">
      <alignment horizontal="center" vertical="center" wrapText="1"/>
    </xf>
    <xf numFmtId="0" fontId="19" fillId="7" borderId="0" xfId="2" applyFont="1" applyFill="1" applyBorder="1" applyAlignment="1">
      <alignment horizontal="center" vertical="center" wrapText="1"/>
    </xf>
    <xf numFmtId="0" fontId="19" fillId="7" borderId="20" xfId="2" applyFont="1" applyFill="1" applyBorder="1" applyAlignment="1">
      <alignment horizontal="center" vertical="center" wrapText="1"/>
    </xf>
    <xf numFmtId="0" fontId="2" fillId="7" borderId="19" xfId="2" applyFill="1" applyBorder="1"/>
    <xf numFmtId="0" fontId="17" fillId="7" borderId="0" xfId="2" applyFont="1" applyFill="1" applyBorder="1" applyAlignment="1">
      <alignment vertical="top" wrapText="1"/>
    </xf>
    <xf numFmtId="0" fontId="17" fillId="7" borderId="20" xfId="2" applyFont="1" applyFill="1" applyBorder="1" applyAlignment="1">
      <alignment vertical="top" wrapText="1"/>
    </xf>
    <xf numFmtId="0" fontId="19" fillId="2" borderId="0" xfId="2" applyFont="1" applyFill="1"/>
    <xf numFmtId="0" fontId="19" fillId="2" borderId="0" xfId="2" applyFont="1" applyFill="1" applyAlignment="1">
      <alignment vertical="center"/>
    </xf>
    <xf numFmtId="0" fontId="17" fillId="7" borderId="19" xfId="2" applyFont="1" applyFill="1" applyBorder="1" applyAlignment="1">
      <alignment vertical="top" wrapText="1"/>
    </xf>
    <xf numFmtId="0" fontId="2" fillId="5" borderId="19" xfId="2" applyFill="1" applyBorder="1" applyProtection="1">
      <protection hidden="1"/>
    </xf>
    <xf numFmtId="0" fontId="2" fillId="5" borderId="20" xfId="2" applyFill="1" applyBorder="1" applyProtection="1">
      <protection hidden="1"/>
    </xf>
    <xf numFmtId="0" fontId="17" fillId="7" borderId="19" xfId="2" applyFont="1" applyFill="1" applyBorder="1" applyAlignment="1">
      <alignment vertical="center" wrapText="1"/>
    </xf>
    <xf numFmtId="0" fontId="17" fillId="7" borderId="0" xfId="2" applyFont="1" applyFill="1" applyBorder="1" applyAlignment="1">
      <alignment vertical="center" wrapText="1"/>
    </xf>
    <xf numFmtId="0" fontId="17" fillId="7" borderId="20" xfId="2" applyFont="1" applyFill="1" applyBorder="1" applyAlignment="1">
      <alignment vertical="center" wrapText="1"/>
    </xf>
    <xf numFmtId="0" fontId="2" fillId="7" borderId="0" xfId="2" applyFill="1" applyBorder="1"/>
    <xf numFmtId="0" fontId="2" fillId="7" borderId="20" xfId="2" applyFill="1" applyBorder="1"/>
    <xf numFmtId="0" fontId="23" fillId="7" borderId="25" xfId="4" applyFont="1" applyFill="1" applyBorder="1" applyAlignment="1">
      <alignment vertical="top" wrapText="1"/>
    </xf>
    <xf numFmtId="0" fontId="25" fillId="7" borderId="25" xfId="4" applyFont="1" applyFill="1" applyBorder="1" applyAlignment="1">
      <alignment horizontal="center" vertical="center" wrapText="1"/>
    </xf>
    <xf numFmtId="0" fontId="25" fillId="7" borderId="28" xfId="4" applyFont="1" applyFill="1" applyBorder="1" applyAlignment="1">
      <alignment horizontal="center" vertical="center" wrapText="1"/>
    </xf>
    <xf numFmtId="0" fontId="27" fillId="7" borderId="25" xfId="4" applyFont="1" applyFill="1" applyBorder="1" applyAlignment="1">
      <alignment horizontal="center" vertical="center" wrapText="1"/>
    </xf>
    <xf numFmtId="0" fontId="23" fillId="7" borderId="25" xfId="4" applyFont="1" applyFill="1" applyBorder="1" applyAlignment="1">
      <alignment horizontal="center" vertical="top" wrapText="1"/>
    </xf>
    <xf numFmtId="0" fontId="30" fillId="7" borderId="25" xfId="5" applyFont="1" applyFill="1" applyBorder="1" applyAlignment="1">
      <alignment horizontal="center" vertical="center" wrapText="1"/>
    </xf>
    <xf numFmtId="0" fontId="26" fillId="5" borderId="24" xfId="3" applyFont="1" applyFill="1" applyBorder="1" applyAlignment="1">
      <alignment horizontal="center" vertical="center"/>
    </xf>
    <xf numFmtId="0" fontId="26" fillId="5" borderId="25" xfId="3" applyFont="1" applyFill="1" applyBorder="1" applyAlignment="1">
      <alignment horizontal="center" vertical="center"/>
    </xf>
    <xf numFmtId="0" fontId="26" fillId="5" borderId="26" xfId="3" applyFont="1" applyFill="1" applyBorder="1" applyAlignment="1">
      <alignment horizontal="center" vertical="center"/>
    </xf>
    <xf numFmtId="0" fontId="22" fillId="6" borderId="27" xfId="3" applyFont="1" applyFill="1" applyBorder="1" applyAlignment="1">
      <alignment horizontal="center" vertical="center"/>
    </xf>
    <xf numFmtId="0" fontId="22" fillId="6" borderId="26" xfId="3" applyFont="1" applyFill="1" applyBorder="1" applyAlignment="1">
      <alignment horizontal="center" vertical="center"/>
    </xf>
    <xf numFmtId="0" fontId="17" fillId="7" borderId="19" xfId="2" applyFont="1" applyFill="1" applyBorder="1" applyAlignment="1">
      <alignment horizontal="center" vertical="center" wrapText="1"/>
    </xf>
    <xf numFmtId="0" fontId="17" fillId="7" borderId="0" xfId="2" applyFont="1" applyFill="1" applyBorder="1" applyAlignment="1">
      <alignment horizontal="center" vertical="center" wrapText="1"/>
    </xf>
    <xf numFmtId="0" fontId="17" fillId="7" borderId="20" xfId="2" applyFont="1" applyFill="1" applyBorder="1" applyAlignment="1">
      <alignment horizontal="center" vertical="center" wrapText="1"/>
    </xf>
    <xf numFmtId="0" fontId="20" fillId="7" borderId="0" xfId="2" applyFont="1" applyFill="1" applyBorder="1" applyAlignment="1">
      <alignment horizontal="center" vertical="center"/>
    </xf>
    <xf numFmtId="0" fontId="21" fillId="7" borderId="21" xfId="2" applyFont="1" applyFill="1" applyBorder="1" applyAlignment="1">
      <alignment horizontal="center" vertical="center"/>
    </xf>
    <xf numFmtId="0" fontId="21" fillId="7" borderId="22" xfId="2" applyFont="1" applyFill="1" applyBorder="1" applyAlignment="1">
      <alignment horizontal="center" vertical="center"/>
    </xf>
    <xf numFmtId="0" fontId="21" fillId="7" borderId="23" xfId="2" applyFont="1" applyFill="1" applyBorder="1" applyAlignment="1">
      <alignment horizontal="center" vertical="center"/>
    </xf>
    <xf numFmtId="0" fontId="2" fillId="5" borderId="16" xfId="2" applyFill="1" applyBorder="1" applyAlignment="1" applyProtection="1">
      <alignment horizontal="center"/>
      <protection hidden="1"/>
    </xf>
    <xf numFmtId="0" fontId="2" fillId="5" borderId="17" xfId="2" applyFill="1" applyBorder="1" applyAlignment="1" applyProtection="1">
      <alignment horizontal="center"/>
      <protection hidden="1"/>
    </xf>
    <xf numFmtId="0" fontId="2" fillId="5" borderId="19" xfId="2" applyFill="1" applyBorder="1" applyAlignment="1" applyProtection="1">
      <alignment horizontal="center"/>
      <protection hidden="1"/>
    </xf>
    <xf numFmtId="0" fontId="2" fillId="5" borderId="0" xfId="2" applyFill="1" applyBorder="1" applyAlignment="1" applyProtection="1">
      <alignment horizontal="center"/>
      <protection hidden="1"/>
    </xf>
    <xf numFmtId="0" fontId="2" fillId="5" borderId="18" xfId="2" applyFill="1" applyBorder="1" applyAlignment="1" applyProtection="1">
      <alignment horizontal="center"/>
      <protection hidden="1"/>
    </xf>
    <xf numFmtId="0" fontId="2" fillId="5" borderId="20" xfId="2" applyFill="1" applyBorder="1" applyAlignment="1" applyProtection="1">
      <alignment horizontal="center"/>
      <protection hidden="1"/>
    </xf>
    <xf numFmtId="0" fontId="16" fillId="6" borderId="19" xfId="2" applyFont="1" applyFill="1" applyBorder="1" applyAlignment="1">
      <alignment horizontal="center" vertical="center" wrapText="1"/>
    </xf>
    <xf numFmtId="0" fontId="16" fillId="6" borderId="0" xfId="2" applyFont="1" applyFill="1" applyBorder="1" applyAlignment="1">
      <alignment horizontal="center" vertical="center" wrapText="1"/>
    </xf>
    <xf numFmtId="0" fontId="16" fillId="6" borderId="20" xfId="2" applyFont="1" applyFill="1" applyBorder="1" applyAlignment="1">
      <alignment horizontal="center" vertical="center" wrapText="1"/>
    </xf>
    <xf numFmtId="0" fontId="17" fillId="7" borderId="19" xfId="2" applyFont="1" applyFill="1" applyBorder="1" applyAlignment="1">
      <alignment horizontal="center" vertical="top" wrapText="1"/>
    </xf>
    <xf numFmtId="0" fontId="17" fillId="7" borderId="0" xfId="2" applyFont="1" applyFill="1" applyBorder="1" applyAlignment="1">
      <alignment horizontal="center" vertical="top" wrapText="1"/>
    </xf>
    <xf numFmtId="0" fontId="17" fillId="7" borderId="20" xfId="2" applyFont="1" applyFill="1" applyBorder="1" applyAlignment="1">
      <alignment horizontal="center" vertical="top" wrapText="1"/>
    </xf>
    <xf numFmtId="0" fontId="5" fillId="2" borderId="0" xfId="0" applyFont="1" applyFill="1" applyAlignment="1" applyProtection="1">
      <alignment horizontal="left"/>
      <protection locked="0"/>
    </xf>
    <xf numFmtId="0" fontId="15" fillId="0" borderId="3" xfId="0" applyFont="1" applyBorder="1" applyAlignment="1">
      <alignment horizontal="center"/>
    </xf>
    <xf numFmtId="0" fontId="13" fillId="2" borderId="12" xfId="0" applyFont="1" applyFill="1" applyBorder="1" applyAlignment="1" applyProtection="1">
      <alignment horizontal="center"/>
      <protection locked="0"/>
    </xf>
    <xf numFmtId="0" fontId="14" fillId="2" borderId="12" xfId="0" applyFont="1" applyFill="1" applyBorder="1" applyAlignment="1" applyProtection="1">
      <alignment horizontal="center"/>
      <protection locked="0"/>
    </xf>
    <xf numFmtId="0" fontId="0" fillId="2" borderId="0" xfId="0" applyFill="1" applyAlignment="1" applyProtection="1">
      <alignment horizontal="left"/>
      <protection locked="0"/>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0" fillId="0" borderId="3" xfId="0" applyBorder="1" applyAlignment="1">
      <alignment horizontal="center"/>
    </xf>
    <xf numFmtId="0" fontId="0" fillId="3" borderId="0" xfId="0" applyFill="1" applyAlignment="1">
      <alignment horizontal="left"/>
    </xf>
  </cellXfs>
  <cellStyles count="6">
    <cellStyle name="Hyperlink" xfId="5" builtinId="8"/>
    <cellStyle name="Normal" xfId="0" builtinId="0"/>
    <cellStyle name="Normal 2" xfId="2" xr:uid="{00000000-0005-0000-0000-000001000000}"/>
    <cellStyle name="Normal 2 2" xfId="4" xr:uid="{00000000-0005-0000-0000-000001000000}"/>
    <cellStyle name="Normal 3" xfId="3" xr:uid="{00000000-0005-0000-0000-000030000000}"/>
    <cellStyle name="Percent" xfId="1" builtinId="5"/>
  </cellStyles>
  <dxfs count="0"/>
  <tableStyles count="0" defaultTableStyle="TableStyleMedium2" defaultPivotStyle="PivotStyleLight16"/>
  <colors>
    <mruColors>
      <color rgb="FFF4E6D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dk1"/>
                </a:solidFill>
                <a:latin typeface="+mn-lt"/>
                <a:ea typeface="+mn-ea"/>
                <a:cs typeface="+mn-cs"/>
              </a:defRPr>
            </a:pPr>
            <a:r>
              <a:rPr lang="en-US" b="1"/>
              <a:t>Cash Balance</a:t>
            </a:r>
            <a:r>
              <a:rPr lang="en-US" b="1" baseline="0"/>
              <a:t> - Ending, Minimum and Over/Under </a:t>
            </a:r>
            <a:endParaRPr lang="en-US" b="1"/>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dk1"/>
              </a:solidFill>
              <a:latin typeface="+mn-lt"/>
              <a:ea typeface="+mn-ea"/>
              <a:cs typeface="+mn-cs"/>
            </a:defRPr>
          </a:pPr>
          <a:endParaRPr lang="en-US"/>
        </a:p>
      </c:txPr>
    </c:title>
    <c:autoTitleDeleted val="0"/>
    <c:plotArea>
      <c:layout>
        <c:manualLayout>
          <c:layoutTarget val="inner"/>
          <c:xMode val="edge"/>
          <c:yMode val="edge"/>
          <c:x val="0.133277791888917"/>
          <c:y val="0.109709372175955"/>
          <c:w val="0.83069138938277898"/>
          <c:h val="0.66165780694318399"/>
        </c:manualLayout>
      </c:layout>
      <c:lineChart>
        <c:grouping val="standard"/>
        <c:varyColors val="0"/>
        <c:ser>
          <c:idx val="3"/>
          <c:order val="3"/>
          <c:tx>
            <c:strRef>
              <c:f>'13 Week Cash Forecast'!$B$53</c:f>
              <c:strCache>
                <c:ptCount val="1"/>
                <c:pt idx="0">
                  <c:v>Ending Cash Balance</c:v>
                </c:pt>
              </c:strCache>
            </c:strRef>
          </c:tx>
          <c:spPr>
            <a:ln w="22225" cap="rnd" cmpd="sng" algn="ctr">
              <a:solidFill>
                <a:schemeClr val="accent4"/>
              </a:solidFill>
              <a:round/>
            </a:ln>
            <a:effectLst/>
          </c:spPr>
          <c:marker>
            <c:symbol val="none"/>
          </c:marker>
          <c:cat>
            <c:numRef>
              <c:f>'13 Week Cash Forecast'!$D$15:$T$15</c:f>
              <c:numCache>
                <c:formatCode>mm/dd/yy;@</c:formatCode>
                <c:ptCount val="17"/>
                <c:pt idx="0">
                  <c:v>43290</c:v>
                </c:pt>
                <c:pt idx="1">
                  <c:v>43297</c:v>
                </c:pt>
                <c:pt idx="2">
                  <c:v>43304</c:v>
                </c:pt>
                <c:pt idx="3">
                  <c:v>43311</c:v>
                </c:pt>
                <c:pt idx="4">
                  <c:v>43318</c:v>
                </c:pt>
                <c:pt idx="5">
                  <c:v>43325</c:v>
                </c:pt>
                <c:pt idx="6">
                  <c:v>43332</c:v>
                </c:pt>
                <c:pt idx="7">
                  <c:v>43339</c:v>
                </c:pt>
                <c:pt idx="8">
                  <c:v>43346</c:v>
                </c:pt>
                <c:pt idx="9">
                  <c:v>43353</c:v>
                </c:pt>
                <c:pt idx="10">
                  <c:v>43360</c:v>
                </c:pt>
                <c:pt idx="11">
                  <c:v>43367</c:v>
                </c:pt>
                <c:pt idx="12">
                  <c:v>43374</c:v>
                </c:pt>
                <c:pt idx="13">
                  <c:v>43381</c:v>
                </c:pt>
                <c:pt idx="14">
                  <c:v>43388</c:v>
                </c:pt>
                <c:pt idx="15">
                  <c:v>43395</c:v>
                </c:pt>
                <c:pt idx="16">
                  <c:v>43402</c:v>
                </c:pt>
              </c:numCache>
            </c:numRef>
          </c:cat>
          <c:val>
            <c:numRef>
              <c:f>'13 Week Cash Forecast'!$D$53:$T$53</c:f>
              <c:numCache>
                <c:formatCode>_("$"* #,##0_);_("$"* \(#,##0\);_("$"* "-"_);_(@_)</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3-24FC-498F-B016-46DDCDC2EC93}"/>
            </c:ext>
          </c:extLst>
        </c:ser>
        <c:ser>
          <c:idx val="4"/>
          <c:order val="4"/>
          <c:tx>
            <c:strRef>
              <c:f>'13 Week Cash Forecast'!$B$55</c:f>
              <c:strCache>
                <c:ptCount val="1"/>
                <c:pt idx="0">
                  <c:v>Minimum Cash Comfort Level</c:v>
                </c:pt>
              </c:strCache>
            </c:strRef>
          </c:tx>
          <c:spPr>
            <a:ln w="22225" cap="rnd" cmpd="sng" algn="ctr">
              <a:solidFill>
                <a:schemeClr val="accent5"/>
              </a:solidFill>
              <a:round/>
            </a:ln>
            <a:effectLst/>
          </c:spPr>
          <c:marker>
            <c:symbol val="none"/>
          </c:marker>
          <c:cat>
            <c:numRef>
              <c:f>'13 Week Cash Forecast'!$D$15:$T$15</c:f>
              <c:numCache>
                <c:formatCode>mm/dd/yy;@</c:formatCode>
                <c:ptCount val="17"/>
                <c:pt idx="0">
                  <c:v>43290</c:v>
                </c:pt>
                <c:pt idx="1">
                  <c:v>43297</c:v>
                </c:pt>
                <c:pt idx="2">
                  <c:v>43304</c:v>
                </c:pt>
                <c:pt idx="3">
                  <c:v>43311</c:v>
                </c:pt>
                <c:pt idx="4">
                  <c:v>43318</c:v>
                </c:pt>
                <c:pt idx="5">
                  <c:v>43325</c:v>
                </c:pt>
                <c:pt idx="6">
                  <c:v>43332</c:v>
                </c:pt>
                <c:pt idx="7">
                  <c:v>43339</c:v>
                </c:pt>
                <c:pt idx="8">
                  <c:v>43346</c:v>
                </c:pt>
                <c:pt idx="9">
                  <c:v>43353</c:v>
                </c:pt>
                <c:pt idx="10">
                  <c:v>43360</c:v>
                </c:pt>
                <c:pt idx="11">
                  <c:v>43367</c:v>
                </c:pt>
                <c:pt idx="12">
                  <c:v>43374</c:v>
                </c:pt>
                <c:pt idx="13">
                  <c:v>43381</c:v>
                </c:pt>
                <c:pt idx="14">
                  <c:v>43388</c:v>
                </c:pt>
                <c:pt idx="15">
                  <c:v>43395</c:v>
                </c:pt>
                <c:pt idx="16">
                  <c:v>43402</c:v>
                </c:pt>
              </c:numCache>
            </c:numRef>
          </c:cat>
          <c:val>
            <c:numRef>
              <c:f>'13 Week Cash Forecast'!$D$55:$T$55</c:f>
              <c:numCache>
                <c:formatCode>_("$"* #,##0_);_("$"* \(#,##0\);_("$"* "-"_);_(@_)</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4-24FC-498F-B016-46DDCDC2EC93}"/>
            </c:ext>
          </c:extLst>
        </c:ser>
        <c:ser>
          <c:idx val="5"/>
          <c:order val="5"/>
          <c:tx>
            <c:strRef>
              <c:f>'13 Week Cash Forecast'!$B$57</c:f>
              <c:strCache>
                <c:ptCount val="1"/>
                <c:pt idx="0">
                  <c:v>Over/(Under) Minimum </c:v>
                </c:pt>
              </c:strCache>
            </c:strRef>
          </c:tx>
          <c:spPr>
            <a:ln w="22225" cap="rnd" cmpd="sng" algn="ctr">
              <a:solidFill>
                <a:schemeClr val="accent6"/>
              </a:solidFill>
              <a:round/>
            </a:ln>
            <a:effectLst/>
          </c:spPr>
          <c:marker>
            <c:symbol val="none"/>
          </c:marker>
          <c:cat>
            <c:numRef>
              <c:f>'13 Week Cash Forecast'!$D$15:$T$15</c:f>
              <c:numCache>
                <c:formatCode>mm/dd/yy;@</c:formatCode>
                <c:ptCount val="17"/>
                <c:pt idx="0">
                  <c:v>43290</c:v>
                </c:pt>
                <c:pt idx="1">
                  <c:v>43297</c:v>
                </c:pt>
                <c:pt idx="2">
                  <c:v>43304</c:v>
                </c:pt>
                <c:pt idx="3">
                  <c:v>43311</c:v>
                </c:pt>
                <c:pt idx="4">
                  <c:v>43318</c:v>
                </c:pt>
                <c:pt idx="5">
                  <c:v>43325</c:v>
                </c:pt>
                <c:pt idx="6">
                  <c:v>43332</c:v>
                </c:pt>
                <c:pt idx="7">
                  <c:v>43339</c:v>
                </c:pt>
                <c:pt idx="8">
                  <c:v>43346</c:v>
                </c:pt>
                <c:pt idx="9">
                  <c:v>43353</c:v>
                </c:pt>
                <c:pt idx="10">
                  <c:v>43360</c:v>
                </c:pt>
                <c:pt idx="11">
                  <c:v>43367</c:v>
                </c:pt>
                <c:pt idx="12">
                  <c:v>43374</c:v>
                </c:pt>
                <c:pt idx="13">
                  <c:v>43381</c:v>
                </c:pt>
                <c:pt idx="14">
                  <c:v>43388</c:v>
                </c:pt>
                <c:pt idx="15">
                  <c:v>43395</c:v>
                </c:pt>
                <c:pt idx="16">
                  <c:v>43402</c:v>
                </c:pt>
              </c:numCache>
            </c:numRef>
          </c:cat>
          <c:val>
            <c:numRef>
              <c:f>'13 Week Cash Forecast'!$D$57:$T$57</c:f>
              <c:numCache>
                <c:formatCode>_("$"* #,##0_);_("$"* \(#,##0\);_("$"* "-"_);_(@_)</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5-24FC-498F-B016-46DDCDC2EC93}"/>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651522560"/>
        <c:axId val="651211632"/>
        <c:extLst>
          <c:ext xmlns:c15="http://schemas.microsoft.com/office/drawing/2012/chart" uri="{02D57815-91ED-43cb-92C2-25804820EDAC}">
            <c15:filteredLineSeries>
              <c15:ser>
                <c:idx val="0"/>
                <c:order val="0"/>
                <c:tx>
                  <c:strRef>
                    <c:extLst>
                      <c:ext uri="{02D57815-91ED-43cb-92C2-25804820EDAC}">
                        <c15:formulaRef>
                          <c15:sqref>'13 Week Cash Forecast'!$B$29</c15:sqref>
                        </c15:formulaRef>
                      </c:ext>
                    </c:extLst>
                    <c:strCache>
                      <c:ptCount val="1"/>
                      <c:pt idx="0">
                        <c:v>Total Cash Receipts</c:v>
                      </c:pt>
                    </c:strCache>
                  </c:strRef>
                </c:tx>
                <c:spPr>
                  <a:ln w="22225" cap="rnd" cmpd="sng" algn="ctr">
                    <a:solidFill>
                      <a:schemeClr val="accent1"/>
                    </a:solidFill>
                    <a:round/>
                  </a:ln>
                  <a:effectLst/>
                </c:spPr>
                <c:marker>
                  <c:symbol val="none"/>
                </c:marker>
                <c:cat>
                  <c:numRef>
                    <c:extLst>
                      <c:ext uri="{02D57815-91ED-43cb-92C2-25804820EDAC}">
                        <c15:formulaRef>
                          <c15:sqref>'13 Week Cash Forecast'!$D$15:$T$15</c15:sqref>
                        </c15:formulaRef>
                      </c:ext>
                    </c:extLst>
                    <c:numCache>
                      <c:formatCode>mm/dd/yy;@</c:formatCode>
                      <c:ptCount val="17"/>
                      <c:pt idx="0">
                        <c:v>43290</c:v>
                      </c:pt>
                      <c:pt idx="1">
                        <c:v>43297</c:v>
                      </c:pt>
                      <c:pt idx="2">
                        <c:v>43304</c:v>
                      </c:pt>
                      <c:pt idx="3">
                        <c:v>43311</c:v>
                      </c:pt>
                      <c:pt idx="4">
                        <c:v>43318</c:v>
                      </c:pt>
                      <c:pt idx="5">
                        <c:v>43325</c:v>
                      </c:pt>
                      <c:pt idx="6">
                        <c:v>43332</c:v>
                      </c:pt>
                      <c:pt idx="7">
                        <c:v>43339</c:v>
                      </c:pt>
                      <c:pt idx="8">
                        <c:v>43346</c:v>
                      </c:pt>
                      <c:pt idx="9">
                        <c:v>43353</c:v>
                      </c:pt>
                      <c:pt idx="10">
                        <c:v>43360</c:v>
                      </c:pt>
                      <c:pt idx="11">
                        <c:v>43367</c:v>
                      </c:pt>
                      <c:pt idx="12">
                        <c:v>43374</c:v>
                      </c:pt>
                      <c:pt idx="13">
                        <c:v>43381</c:v>
                      </c:pt>
                      <c:pt idx="14">
                        <c:v>43388</c:v>
                      </c:pt>
                      <c:pt idx="15">
                        <c:v>43395</c:v>
                      </c:pt>
                      <c:pt idx="16">
                        <c:v>43402</c:v>
                      </c:pt>
                    </c:numCache>
                  </c:numRef>
                </c:cat>
                <c:val>
                  <c:numRef>
                    <c:extLst>
                      <c:ext uri="{02D57815-91ED-43cb-92C2-25804820EDAC}">
                        <c15:formulaRef>
                          <c15:sqref>'13 Week Cash Forecast'!$D$29:$T$29</c15:sqref>
                        </c15:formulaRef>
                      </c:ext>
                    </c:extLst>
                    <c:numCache>
                      <c:formatCode>_("$"* #,##0_);_("$"* \(#,##0\);_("$"* "-"_);_(@_)</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0-24FC-498F-B016-46DDCDC2EC93}"/>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'13 Week Cash Forecast'!$B$48</c15:sqref>
                        </c15:formulaRef>
                      </c:ext>
                    </c:extLst>
                    <c:strCache>
                      <c:ptCount val="1"/>
                      <c:pt idx="0">
                        <c:v>Total Cash Disbursements</c:v>
                      </c:pt>
                    </c:strCache>
                  </c:strRef>
                </c:tx>
                <c:spPr>
                  <a:ln w="22225" cap="rnd" cmpd="sng" algn="ctr">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'13 Week Cash Forecast'!$D$15:$T$15</c15:sqref>
                        </c15:formulaRef>
                      </c:ext>
                    </c:extLst>
                    <c:numCache>
                      <c:formatCode>mm/dd/yy;@</c:formatCode>
                      <c:ptCount val="17"/>
                      <c:pt idx="0">
                        <c:v>43290</c:v>
                      </c:pt>
                      <c:pt idx="1">
                        <c:v>43297</c:v>
                      </c:pt>
                      <c:pt idx="2">
                        <c:v>43304</c:v>
                      </c:pt>
                      <c:pt idx="3">
                        <c:v>43311</c:v>
                      </c:pt>
                      <c:pt idx="4">
                        <c:v>43318</c:v>
                      </c:pt>
                      <c:pt idx="5">
                        <c:v>43325</c:v>
                      </c:pt>
                      <c:pt idx="6">
                        <c:v>43332</c:v>
                      </c:pt>
                      <c:pt idx="7">
                        <c:v>43339</c:v>
                      </c:pt>
                      <c:pt idx="8">
                        <c:v>43346</c:v>
                      </c:pt>
                      <c:pt idx="9">
                        <c:v>43353</c:v>
                      </c:pt>
                      <c:pt idx="10">
                        <c:v>43360</c:v>
                      </c:pt>
                      <c:pt idx="11">
                        <c:v>43367</c:v>
                      </c:pt>
                      <c:pt idx="12">
                        <c:v>43374</c:v>
                      </c:pt>
                      <c:pt idx="13">
                        <c:v>43381</c:v>
                      </c:pt>
                      <c:pt idx="14">
                        <c:v>43388</c:v>
                      </c:pt>
                      <c:pt idx="15">
                        <c:v>43395</c:v>
                      </c:pt>
                      <c:pt idx="16">
                        <c:v>43402</c:v>
                      </c:pt>
                    </c:numCache>
                  </c:numRef>
                </c:cat>
                <c:val>
                  <c:numRef>
                    <c:extLst xmlns:c15="http://schemas.microsoft.com/office/drawing/2012/chart">
                      <c:ext xmlns:c15="http://schemas.microsoft.com/office/drawing/2012/chart" uri="{02D57815-91ED-43cb-92C2-25804820EDAC}">
                        <c15:formulaRef>
                          <c15:sqref>'13 Week Cash Forecast'!$D$48:$T$48</c15:sqref>
                        </c15:formulaRef>
                      </c:ext>
                    </c:extLst>
                    <c:numCache>
                      <c:formatCode>_("$"* #,##0_);_("$"* \(#,##0\);_("$"* "-"_);_(@_)</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xmlns:c15="http://schemas.microsoft.com/office/drawing/2012/chart">
                  <c:ext xmlns:c16="http://schemas.microsoft.com/office/drawing/2014/chart" uri="{C3380CC4-5D6E-409C-BE32-E72D297353CC}">
                    <c16:uniqueId val="{00000001-24FC-498F-B016-46DDCDC2EC93}"/>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'13 Week Cash Forecast'!$B$50</c15:sqref>
                        </c15:formulaRef>
                      </c:ext>
                    </c:extLst>
                    <c:strCache>
                      <c:ptCount val="1"/>
                      <c:pt idx="0">
                        <c:v>Net Cash Flow</c:v>
                      </c:pt>
                    </c:strCache>
                  </c:strRef>
                </c:tx>
                <c:spPr>
                  <a:ln w="22225" cap="rnd" cmpd="sng" algn="ctr">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'13 Week Cash Forecast'!$D$15:$T$15</c15:sqref>
                        </c15:formulaRef>
                      </c:ext>
                    </c:extLst>
                    <c:numCache>
                      <c:formatCode>mm/dd/yy;@</c:formatCode>
                      <c:ptCount val="17"/>
                      <c:pt idx="0">
                        <c:v>43290</c:v>
                      </c:pt>
                      <c:pt idx="1">
                        <c:v>43297</c:v>
                      </c:pt>
                      <c:pt idx="2">
                        <c:v>43304</c:v>
                      </c:pt>
                      <c:pt idx="3">
                        <c:v>43311</c:v>
                      </c:pt>
                      <c:pt idx="4">
                        <c:v>43318</c:v>
                      </c:pt>
                      <c:pt idx="5">
                        <c:v>43325</c:v>
                      </c:pt>
                      <c:pt idx="6">
                        <c:v>43332</c:v>
                      </c:pt>
                      <c:pt idx="7">
                        <c:v>43339</c:v>
                      </c:pt>
                      <c:pt idx="8">
                        <c:v>43346</c:v>
                      </c:pt>
                      <c:pt idx="9">
                        <c:v>43353</c:v>
                      </c:pt>
                      <c:pt idx="10">
                        <c:v>43360</c:v>
                      </c:pt>
                      <c:pt idx="11">
                        <c:v>43367</c:v>
                      </c:pt>
                      <c:pt idx="12">
                        <c:v>43374</c:v>
                      </c:pt>
                      <c:pt idx="13">
                        <c:v>43381</c:v>
                      </c:pt>
                      <c:pt idx="14">
                        <c:v>43388</c:v>
                      </c:pt>
                      <c:pt idx="15">
                        <c:v>43395</c:v>
                      </c:pt>
                      <c:pt idx="16">
                        <c:v>43402</c:v>
                      </c:pt>
                    </c:numCache>
                  </c:numRef>
                </c:cat>
                <c:val>
                  <c:numRef>
                    <c:extLst xmlns:c15="http://schemas.microsoft.com/office/drawing/2012/chart">
                      <c:ext xmlns:c15="http://schemas.microsoft.com/office/drawing/2012/chart" uri="{02D57815-91ED-43cb-92C2-25804820EDAC}">
                        <c15:formulaRef>
                          <c15:sqref>'13 Week Cash Forecast'!$D$50:$T$50</c15:sqref>
                        </c15:formulaRef>
                      </c:ext>
                    </c:extLst>
                    <c:numCache>
                      <c:formatCode>_("$"* #,##0_);_("$"* \(#,##0\);_("$"* "-"_);_(@_)</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xmlns:c15="http://schemas.microsoft.com/office/drawing/2012/chart">
                  <c:ext xmlns:c16="http://schemas.microsoft.com/office/drawing/2014/chart" uri="{C3380CC4-5D6E-409C-BE32-E72D297353CC}">
                    <c16:uniqueId val="{00000002-24FC-498F-B016-46DDCDC2EC93}"/>
                  </c:ext>
                </c:extLst>
              </c15:ser>
            </c15:filteredLineSeries>
          </c:ext>
        </c:extLst>
      </c:lineChart>
      <c:dateAx>
        <c:axId val="651522560"/>
        <c:scaling>
          <c:orientation val="minMax"/>
        </c:scaling>
        <c:delete val="0"/>
        <c:axPos val="b"/>
        <c:numFmt formatCode="mm/dd/yy;@"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solidFill>
                <a:latin typeface="+mn-lt"/>
                <a:ea typeface="+mn-ea"/>
                <a:cs typeface="+mn-cs"/>
              </a:defRPr>
            </a:pPr>
            <a:endParaRPr lang="en-US"/>
          </a:p>
        </c:txPr>
        <c:crossAx val="651211632"/>
        <c:crosses val="autoZero"/>
        <c:auto val="1"/>
        <c:lblOffset val="100"/>
        <c:baseTimeUnit val="days"/>
      </c:dateAx>
      <c:valAx>
        <c:axId val="651211632"/>
        <c:scaling>
          <c:orientation val="minMax"/>
        </c:scaling>
        <c:delete val="0"/>
        <c:axPos val="l"/>
        <c:title>
          <c:tx>
            <c:rich>
              <a:bodyPr rot="-5400000" spcFirstLastPara="1" vertOverflow="ellipsis" vert="horz" wrap="square" anchor="ctr" anchorCtr="1"/>
              <a:lstStyle/>
              <a:p>
                <a:pPr>
                  <a:defRPr sz="900" b="1" i="0" u="none" strike="noStrike" kern="1200" cap="all" baseline="0">
                    <a:solidFill>
                      <a:sysClr val="windowText" lastClr="000000"/>
                    </a:solidFill>
                    <a:latin typeface="+mn-lt"/>
                    <a:ea typeface="+mn-ea"/>
                    <a:cs typeface="+mn-cs"/>
                  </a:defRPr>
                </a:pPr>
                <a:r>
                  <a:rPr lang="en-US" b="1">
                    <a:solidFill>
                      <a:sysClr val="windowText" lastClr="000000"/>
                    </a:solidFill>
                  </a:rPr>
                  <a:t>000s of Currency</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ysClr val="windowText" lastClr="000000"/>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spc="20" baseline="0">
                <a:solidFill>
                  <a:sysClr val="windowText" lastClr="000000"/>
                </a:solidFill>
                <a:latin typeface="+mn-lt"/>
                <a:ea typeface="+mn-ea"/>
                <a:cs typeface="+mn-cs"/>
              </a:defRPr>
            </a:pPr>
            <a:endParaRPr lang="en-US"/>
          </a:p>
        </c:txPr>
        <c:crossAx val="651522560"/>
        <c:crosses val="autoZero"/>
        <c:crossBetween val="between"/>
      </c:valAx>
      <c:spPr>
        <a:gradFill>
          <a:gsLst>
            <a:gs pos="100000">
              <a:schemeClr val="lt1">
                <a:lumMod val="95000"/>
              </a:schemeClr>
            </a:gs>
            <a:gs pos="0">
              <a:schemeClr val="lt1"/>
            </a:gs>
          </a:gsLst>
          <a:lin ang="5400000" scaled="0"/>
        </a:grad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dk1"/>
                </a:solidFill>
                <a:latin typeface="+mn-lt"/>
                <a:ea typeface="+mn-ea"/>
                <a:cs typeface="+mn-cs"/>
              </a:defRPr>
            </a:pPr>
            <a:r>
              <a:rPr lang="en-US" sz="1400" b="1" i="0" baseline="0">
                <a:effectLst/>
              </a:rPr>
              <a:t>Weekly Receipts, Disbursements and Net Cash Flow </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dk1"/>
              </a:solidFill>
              <a:latin typeface="+mn-lt"/>
              <a:ea typeface="+mn-ea"/>
              <a:cs typeface="+mn-cs"/>
            </a:defRPr>
          </a:pPr>
          <a:endParaRPr lang="en-US"/>
        </a:p>
      </c:txPr>
    </c:title>
    <c:autoTitleDeleted val="0"/>
    <c:plotArea>
      <c:layout>
        <c:manualLayout>
          <c:layoutTarget val="inner"/>
          <c:xMode val="edge"/>
          <c:yMode val="edge"/>
          <c:x val="0.133277791888917"/>
          <c:y val="0.109709372175955"/>
          <c:w val="0.83069138938277898"/>
          <c:h val="0.66165780694318399"/>
        </c:manualLayout>
      </c:layout>
      <c:lineChart>
        <c:grouping val="standard"/>
        <c:varyColors val="0"/>
        <c:ser>
          <c:idx val="0"/>
          <c:order val="0"/>
          <c:tx>
            <c:strRef>
              <c:f>'13 Week Cash Forecast'!$B$29</c:f>
              <c:strCache>
                <c:ptCount val="1"/>
                <c:pt idx="0">
                  <c:v>Total Cash Receipts</c:v>
                </c:pt>
              </c:strCache>
              <c:extLst xmlns:c15="http://schemas.microsoft.com/office/drawing/2012/chart"/>
            </c:strRef>
          </c:tx>
          <c:spPr>
            <a:ln w="22225" cap="rnd" cmpd="sng" algn="ctr">
              <a:solidFill>
                <a:schemeClr val="accent1"/>
              </a:solidFill>
              <a:round/>
            </a:ln>
            <a:effectLst/>
          </c:spPr>
          <c:marker>
            <c:symbol val="none"/>
          </c:marker>
          <c:cat>
            <c:numRef>
              <c:f>'13 Week Cash Forecast'!$D$15:$T$15</c:f>
              <c:numCache>
                <c:formatCode>mm/dd/yy;@</c:formatCode>
                <c:ptCount val="17"/>
                <c:pt idx="0">
                  <c:v>43290</c:v>
                </c:pt>
                <c:pt idx="1">
                  <c:v>43297</c:v>
                </c:pt>
                <c:pt idx="2">
                  <c:v>43304</c:v>
                </c:pt>
                <c:pt idx="3">
                  <c:v>43311</c:v>
                </c:pt>
                <c:pt idx="4">
                  <c:v>43318</c:v>
                </c:pt>
                <c:pt idx="5">
                  <c:v>43325</c:v>
                </c:pt>
                <c:pt idx="6">
                  <c:v>43332</c:v>
                </c:pt>
                <c:pt idx="7">
                  <c:v>43339</c:v>
                </c:pt>
                <c:pt idx="8">
                  <c:v>43346</c:v>
                </c:pt>
                <c:pt idx="9">
                  <c:v>43353</c:v>
                </c:pt>
                <c:pt idx="10">
                  <c:v>43360</c:v>
                </c:pt>
                <c:pt idx="11">
                  <c:v>43367</c:v>
                </c:pt>
                <c:pt idx="12">
                  <c:v>43374</c:v>
                </c:pt>
                <c:pt idx="13">
                  <c:v>43381</c:v>
                </c:pt>
                <c:pt idx="14">
                  <c:v>43388</c:v>
                </c:pt>
                <c:pt idx="15">
                  <c:v>43395</c:v>
                </c:pt>
                <c:pt idx="16">
                  <c:v>43402</c:v>
                </c:pt>
              </c:numCache>
              <c:extLst xmlns:c15="http://schemas.microsoft.com/office/drawing/2012/chart"/>
            </c:numRef>
          </c:cat>
          <c:val>
            <c:numRef>
              <c:f>'13 Week Cash Forecast'!$D$29:$T$29</c:f>
              <c:numCache>
                <c:formatCode>_("$"* #,##0_);_("$"* \(#,##0\);_("$"* "-"_);_(@_)</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extLst xmlns:c15="http://schemas.microsoft.com/office/drawing/2012/chart"/>
            </c:numRef>
          </c:val>
          <c:smooth val="0"/>
          <c:extLst>
            <c:ext xmlns:c16="http://schemas.microsoft.com/office/drawing/2014/chart" uri="{C3380CC4-5D6E-409C-BE32-E72D297353CC}">
              <c16:uniqueId val="{00000003-365E-4CDD-BE44-9B9B8C8D1A2F}"/>
            </c:ext>
          </c:extLst>
        </c:ser>
        <c:ser>
          <c:idx val="1"/>
          <c:order val="1"/>
          <c:tx>
            <c:strRef>
              <c:f>'13 Week Cash Forecast'!$B$48</c:f>
              <c:strCache>
                <c:ptCount val="1"/>
                <c:pt idx="0">
                  <c:v>Total Cash Disbursements</c:v>
                </c:pt>
              </c:strCache>
              <c:extLst xmlns:c15="http://schemas.microsoft.com/office/drawing/2012/chart"/>
            </c:strRef>
          </c:tx>
          <c:spPr>
            <a:ln w="22225" cap="rnd" cmpd="sng" algn="ctr">
              <a:solidFill>
                <a:schemeClr val="accent2"/>
              </a:solidFill>
              <a:round/>
            </a:ln>
            <a:effectLst/>
          </c:spPr>
          <c:marker>
            <c:symbol val="none"/>
          </c:marker>
          <c:cat>
            <c:numRef>
              <c:f>'13 Week Cash Forecast'!$D$15:$T$15</c:f>
              <c:numCache>
                <c:formatCode>mm/dd/yy;@</c:formatCode>
                <c:ptCount val="17"/>
                <c:pt idx="0">
                  <c:v>43290</c:v>
                </c:pt>
                <c:pt idx="1">
                  <c:v>43297</c:v>
                </c:pt>
                <c:pt idx="2">
                  <c:v>43304</c:v>
                </c:pt>
                <c:pt idx="3">
                  <c:v>43311</c:v>
                </c:pt>
                <c:pt idx="4">
                  <c:v>43318</c:v>
                </c:pt>
                <c:pt idx="5">
                  <c:v>43325</c:v>
                </c:pt>
                <c:pt idx="6">
                  <c:v>43332</c:v>
                </c:pt>
                <c:pt idx="7">
                  <c:v>43339</c:v>
                </c:pt>
                <c:pt idx="8">
                  <c:v>43346</c:v>
                </c:pt>
                <c:pt idx="9">
                  <c:v>43353</c:v>
                </c:pt>
                <c:pt idx="10">
                  <c:v>43360</c:v>
                </c:pt>
                <c:pt idx="11">
                  <c:v>43367</c:v>
                </c:pt>
                <c:pt idx="12">
                  <c:v>43374</c:v>
                </c:pt>
                <c:pt idx="13">
                  <c:v>43381</c:v>
                </c:pt>
                <c:pt idx="14">
                  <c:v>43388</c:v>
                </c:pt>
                <c:pt idx="15">
                  <c:v>43395</c:v>
                </c:pt>
                <c:pt idx="16">
                  <c:v>43402</c:v>
                </c:pt>
              </c:numCache>
              <c:extLst xmlns:c15="http://schemas.microsoft.com/office/drawing/2012/chart"/>
            </c:numRef>
          </c:cat>
          <c:val>
            <c:numRef>
              <c:f>'13 Week Cash Forecast'!$D$48:$T$48</c:f>
              <c:numCache>
                <c:formatCode>_("$"* #,##0_);_("$"* \(#,##0\);_("$"* "-"_);_(@_)</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extLst xmlns:c15="http://schemas.microsoft.com/office/drawing/2012/chart"/>
            </c:numRef>
          </c:val>
          <c:smooth val="0"/>
          <c:extLst>
            <c:ext xmlns:c16="http://schemas.microsoft.com/office/drawing/2014/chart" uri="{C3380CC4-5D6E-409C-BE32-E72D297353CC}">
              <c16:uniqueId val="{00000004-365E-4CDD-BE44-9B9B8C8D1A2F}"/>
            </c:ext>
          </c:extLst>
        </c:ser>
        <c:ser>
          <c:idx val="2"/>
          <c:order val="2"/>
          <c:tx>
            <c:strRef>
              <c:f>'13 Week Cash Forecast'!$B$50</c:f>
              <c:strCache>
                <c:ptCount val="1"/>
                <c:pt idx="0">
                  <c:v>Net Cash Flow</c:v>
                </c:pt>
              </c:strCache>
              <c:extLst xmlns:c15="http://schemas.microsoft.com/office/drawing/2012/chart"/>
            </c:strRef>
          </c:tx>
          <c:spPr>
            <a:ln w="22225" cap="rnd" cmpd="sng" algn="ctr">
              <a:solidFill>
                <a:schemeClr val="accent3"/>
              </a:solidFill>
              <a:round/>
            </a:ln>
            <a:effectLst/>
          </c:spPr>
          <c:marker>
            <c:symbol val="none"/>
          </c:marker>
          <c:cat>
            <c:numRef>
              <c:f>'13 Week Cash Forecast'!$D$15:$T$15</c:f>
              <c:numCache>
                <c:formatCode>mm/dd/yy;@</c:formatCode>
                <c:ptCount val="17"/>
                <c:pt idx="0">
                  <c:v>43290</c:v>
                </c:pt>
                <c:pt idx="1">
                  <c:v>43297</c:v>
                </c:pt>
                <c:pt idx="2">
                  <c:v>43304</c:v>
                </c:pt>
                <c:pt idx="3">
                  <c:v>43311</c:v>
                </c:pt>
                <c:pt idx="4">
                  <c:v>43318</c:v>
                </c:pt>
                <c:pt idx="5">
                  <c:v>43325</c:v>
                </c:pt>
                <c:pt idx="6">
                  <c:v>43332</c:v>
                </c:pt>
                <c:pt idx="7">
                  <c:v>43339</c:v>
                </c:pt>
                <c:pt idx="8">
                  <c:v>43346</c:v>
                </c:pt>
                <c:pt idx="9">
                  <c:v>43353</c:v>
                </c:pt>
                <c:pt idx="10">
                  <c:v>43360</c:v>
                </c:pt>
                <c:pt idx="11">
                  <c:v>43367</c:v>
                </c:pt>
                <c:pt idx="12">
                  <c:v>43374</c:v>
                </c:pt>
                <c:pt idx="13">
                  <c:v>43381</c:v>
                </c:pt>
                <c:pt idx="14">
                  <c:v>43388</c:v>
                </c:pt>
                <c:pt idx="15">
                  <c:v>43395</c:v>
                </c:pt>
                <c:pt idx="16">
                  <c:v>43402</c:v>
                </c:pt>
              </c:numCache>
              <c:extLst xmlns:c15="http://schemas.microsoft.com/office/drawing/2012/chart"/>
            </c:numRef>
          </c:cat>
          <c:val>
            <c:numRef>
              <c:f>'13 Week Cash Forecast'!$D$50:$T$50</c:f>
              <c:numCache>
                <c:formatCode>_("$"* #,##0_);_("$"* \(#,##0\);_("$"* "-"_);_(@_)</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extLst xmlns:c15="http://schemas.microsoft.com/office/drawing/2012/chart"/>
            </c:numRef>
          </c:val>
          <c:smooth val="0"/>
          <c:extLst>
            <c:ext xmlns:c16="http://schemas.microsoft.com/office/drawing/2014/chart" uri="{C3380CC4-5D6E-409C-BE32-E72D297353CC}">
              <c16:uniqueId val="{00000005-365E-4CDD-BE44-9B9B8C8D1A2F}"/>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677109824"/>
        <c:axId val="677117264"/>
        <c:extLst>
          <c:ext xmlns:c15="http://schemas.microsoft.com/office/drawing/2012/chart" uri="{02D57815-91ED-43cb-92C2-25804820EDAC}">
            <c15:filteredLineSeries>
              <c15:ser>
                <c:idx val="3"/>
                <c:order val="3"/>
                <c:tx>
                  <c:strRef>
                    <c:extLst>
                      <c:ext uri="{02D57815-91ED-43cb-92C2-25804820EDAC}">
                        <c15:formulaRef>
                          <c15:sqref>'13 Week Cash Forecast'!$B$53</c15:sqref>
                        </c15:formulaRef>
                      </c:ext>
                    </c:extLst>
                    <c:strCache>
                      <c:ptCount val="1"/>
                      <c:pt idx="0">
                        <c:v>Ending Cash Balance</c:v>
                      </c:pt>
                    </c:strCache>
                  </c:strRef>
                </c:tx>
                <c:spPr>
                  <a:ln w="22225" cap="rnd" cmpd="sng" algn="ctr">
                    <a:solidFill>
                      <a:schemeClr val="accent4"/>
                    </a:solidFill>
                    <a:round/>
                  </a:ln>
                  <a:effectLst/>
                </c:spPr>
                <c:marker>
                  <c:symbol val="none"/>
                </c:marker>
                <c:val>
                  <c:numRef>
                    <c:extLst>
                      <c:ext uri="{02D57815-91ED-43cb-92C2-25804820EDAC}">
                        <c15:formulaRef>
                          <c15:sqref>'13 Week Cash Forecast'!$D$53:$T$53</c15:sqref>
                        </c15:formulaRef>
                      </c:ext>
                    </c:extLst>
                    <c:numCache>
                      <c:formatCode>_("$"* #,##0_);_("$"* \(#,##0\);_("$"* "-"_);_(@_)</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0-365E-4CDD-BE44-9B9B8C8D1A2F}"/>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'13 Week Cash Forecast'!$B$55</c15:sqref>
                        </c15:formulaRef>
                      </c:ext>
                    </c:extLst>
                    <c:strCache>
                      <c:ptCount val="1"/>
                      <c:pt idx="0">
                        <c:v>Minimum Cash Comfort Level</c:v>
                      </c:pt>
                    </c:strCache>
                  </c:strRef>
                </c:tx>
                <c:spPr>
                  <a:ln w="22225" cap="rnd" cmpd="sng" algn="ctr">
                    <a:solidFill>
                      <a:schemeClr val="accent5"/>
                    </a:solidFill>
                    <a:round/>
                  </a:ln>
                  <a:effectLst/>
                </c:spPr>
                <c:marker>
                  <c:symbol val="none"/>
                </c:marker>
                <c:val>
                  <c:numRef>
                    <c:extLst xmlns:c15="http://schemas.microsoft.com/office/drawing/2012/chart">
                      <c:ext xmlns:c15="http://schemas.microsoft.com/office/drawing/2012/chart" uri="{02D57815-91ED-43cb-92C2-25804820EDAC}">
                        <c15:formulaRef>
                          <c15:sqref>'13 Week Cash Forecast'!$D$55:$T$55</c15:sqref>
                        </c15:formulaRef>
                      </c:ext>
                    </c:extLst>
                    <c:numCache>
                      <c:formatCode>_("$"* #,##0_);_("$"* \(#,##0\);_("$"* "-"_);_(@_)</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xmlns:c15="http://schemas.microsoft.com/office/drawing/2012/chart">
                  <c:ext xmlns:c16="http://schemas.microsoft.com/office/drawing/2014/chart" uri="{C3380CC4-5D6E-409C-BE32-E72D297353CC}">
                    <c16:uniqueId val="{00000001-365E-4CDD-BE44-9B9B8C8D1A2F}"/>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'13 Week Cash Forecast'!$B$57</c15:sqref>
                        </c15:formulaRef>
                      </c:ext>
                    </c:extLst>
                    <c:strCache>
                      <c:ptCount val="1"/>
                      <c:pt idx="0">
                        <c:v>Over/(Under) Minimum </c:v>
                      </c:pt>
                    </c:strCache>
                  </c:strRef>
                </c:tx>
                <c:spPr>
                  <a:ln w="22225" cap="rnd" cmpd="sng" algn="ctr">
                    <a:solidFill>
                      <a:schemeClr val="accent6"/>
                    </a:solidFill>
                    <a:round/>
                  </a:ln>
                  <a:effectLst/>
                </c:spPr>
                <c:marker>
                  <c:symbol val="none"/>
                </c:marker>
                <c:val>
                  <c:numRef>
                    <c:extLst xmlns:c15="http://schemas.microsoft.com/office/drawing/2012/chart">
                      <c:ext xmlns:c15="http://schemas.microsoft.com/office/drawing/2012/chart" uri="{02D57815-91ED-43cb-92C2-25804820EDAC}">
                        <c15:formulaRef>
                          <c15:sqref>'13 Week Cash Forecast'!$D$57:$T$57</c15:sqref>
                        </c15:formulaRef>
                      </c:ext>
                    </c:extLst>
                    <c:numCache>
                      <c:formatCode>_("$"* #,##0_);_("$"* \(#,##0\);_("$"* "-"_);_(@_)</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xmlns:c15="http://schemas.microsoft.com/office/drawing/2012/chart">
                  <c:ext xmlns:c16="http://schemas.microsoft.com/office/drawing/2014/chart" uri="{C3380CC4-5D6E-409C-BE32-E72D297353CC}">
                    <c16:uniqueId val="{00000002-365E-4CDD-BE44-9B9B8C8D1A2F}"/>
                  </c:ext>
                </c:extLst>
              </c15:ser>
            </c15:filteredLineSeries>
          </c:ext>
        </c:extLst>
      </c:lineChart>
      <c:dateAx>
        <c:axId val="677109824"/>
        <c:scaling>
          <c:orientation val="minMax"/>
        </c:scaling>
        <c:delete val="0"/>
        <c:axPos val="b"/>
        <c:numFmt formatCode="mm/dd/yy;@"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solidFill>
                <a:latin typeface="+mn-lt"/>
                <a:ea typeface="+mn-ea"/>
                <a:cs typeface="+mn-cs"/>
              </a:defRPr>
            </a:pPr>
            <a:endParaRPr lang="en-US"/>
          </a:p>
        </c:txPr>
        <c:crossAx val="677117264"/>
        <c:crosses val="autoZero"/>
        <c:auto val="1"/>
        <c:lblOffset val="100"/>
        <c:baseTimeUnit val="days"/>
      </c:dateAx>
      <c:valAx>
        <c:axId val="677117264"/>
        <c:scaling>
          <c:orientation val="minMax"/>
        </c:scaling>
        <c:delete val="0"/>
        <c:axPos val="l"/>
        <c:title>
          <c:tx>
            <c:rich>
              <a:bodyPr rot="-5400000" spcFirstLastPara="1" vertOverflow="ellipsis" vert="horz" wrap="square" anchor="ctr" anchorCtr="1"/>
              <a:lstStyle/>
              <a:p>
                <a:pPr>
                  <a:defRPr sz="900" b="1" i="0" u="none" strike="noStrike" kern="1200" cap="all" baseline="0">
                    <a:solidFill>
                      <a:sysClr val="windowText" lastClr="000000"/>
                    </a:solidFill>
                    <a:latin typeface="+mn-lt"/>
                    <a:ea typeface="+mn-ea"/>
                    <a:cs typeface="+mn-cs"/>
                  </a:defRPr>
                </a:pPr>
                <a:r>
                  <a:rPr lang="en-US" b="1">
                    <a:solidFill>
                      <a:sysClr val="windowText" lastClr="000000"/>
                    </a:solidFill>
                  </a:rPr>
                  <a:t>000s of Currency</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ysClr val="windowText" lastClr="000000"/>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spc="20" baseline="0">
                <a:solidFill>
                  <a:sysClr val="windowText" lastClr="000000"/>
                </a:solidFill>
                <a:latin typeface="+mn-lt"/>
                <a:ea typeface="+mn-ea"/>
                <a:cs typeface="+mn-cs"/>
              </a:defRPr>
            </a:pPr>
            <a:endParaRPr lang="en-US"/>
          </a:p>
        </c:txPr>
        <c:crossAx val="677109824"/>
        <c:crosses val="autoZero"/>
        <c:crossBetween val="between"/>
      </c:valAx>
      <c:spPr>
        <a:gradFill>
          <a:gsLst>
            <a:gs pos="100000">
              <a:schemeClr val="lt1">
                <a:lumMod val="95000"/>
              </a:schemeClr>
            </a:gs>
            <a:gs pos="0">
              <a:schemeClr val="lt1"/>
            </a:gs>
          </a:gsLst>
          <a:lin ang="5400000" scaled="0"/>
        </a:grad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dk1"/>
                </a:solidFill>
                <a:latin typeface="+mn-lt"/>
                <a:ea typeface="+mn-ea"/>
                <a:cs typeface="+mn-cs"/>
              </a:defRPr>
            </a:pPr>
            <a:r>
              <a:rPr lang="en-US" sz="1400" b="1" i="0" baseline="0">
                <a:effectLst/>
              </a:rPr>
              <a:t>ReceIpts as a %  Disbursements  </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dk1"/>
              </a:solidFill>
              <a:latin typeface="+mn-lt"/>
              <a:ea typeface="+mn-ea"/>
              <a:cs typeface="+mn-cs"/>
            </a:defRPr>
          </a:pPr>
          <a:endParaRPr lang="en-US"/>
        </a:p>
      </c:txPr>
    </c:title>
    <c:autoTitleDeleted val="0"/>
    <c:plotArea>
      <c:layout>
        <c:manualLayout>
          <c:layoutTarget val="inner"/>
          <c:xMode val="edge"/>
          <c:yMode val="edge"/>
          <c:x val="0.13542832952332601"/>
          <c:y val="0.116546977172898"/>
          <c:w val="0.83069138938277898"/>
          <c:h val="0.66165780694318399"/>
        </c:manualLayout>
      </c:layout>
      <c:lineChart>
        <c:grouping val="standard"/>
        <c:varyColors val="0"/>
        <c:ser>
          <c:idx val="6"/>
          <c:order val="6"/>
          <c:tx>
            <c:strRef>
              <c:f>'13 Week Cash Forecast'!$B$122</c:f>
              <c:strCache>
                <c:ptCount val="1"/>
                <c:pt idx="0">
                  <c:v>Receipts as % of Disbursements</c:v>
                </c:pt>
              </c:strCache>
            </c:strRef>
          </c:tx>
          <c:spPr>
            <a:ln w="22225" cap="rnd" cmpd="sng" algn="ctr">
              <a:solidFill>
                <a:schemeClr val="accent1">
                  <a:lumMod val="60000"/>
                </a:schemeClr>
              </a:solidFill>
              <a:round/>
            </a:ln>
            <a:effectLst/>
          </c:spPr>
          <c:marker>
            <c:symbol val="none"/>
          </c:marker>
          <c:cat>
            <c:numRef>
              <c:f>'13 Week Cash Forecast'!$D$15:$T$15</c:f>
              <c:numCache>
                <c:formatCode>mm/dd/yy;@</c:formatCode>
                <c:ptCount val="17"/>
                <c:pt idx="0">
                  <c:v>43290</c:v>
                </c:pt>
                <c:pt idx="1">
                  <c:v>43297</c:v>
                </c:pt>
                <c:pt idx="2">
                  <c:v>43304</c:v>
                </c:pt>
                <c:pt idx="3">
                  <c:v>43311</c:v>
                </c:pt>
                <c:pt idx="4">
                  <c:v>43318</c:v>
                </c:pt>
                <c:pt idx="5">
                  <c:v>43325</c:v>
                </c:pt>
                <c:pt idx="6">
                  <c:v>43332</c:v>
                </c:pt>
                <c:pt idx="7">
                  <c:v>43339</c:v>
                </c:pt>
                <c:pt idx="8">
                  <c:v>43346</c:v>
                </c:pt>
                <c:pt idx="9">
                  <c:v>43353</c:v>
                </c:pt>
                <c:pt idx="10">
                  <c:v>43360</c:v>
                </c:pt>
                <c:pt idx="11">
                  <c:v>43367</c:v>
                </c:pt>
                <c:pt idx="12">
                  <c:v>43374</c:v>
                </c:pt>
                <c:pt idx="13">
                  <c:v>43381</c:v>
                </c:pt>
                <c:pt idx="14">
                  <c:v>43388</c:v>
                </c:pt>
                <c:pt idx="15">
                  <c:v>43395</c:v>
                </c:pt>
                <c:pt idx="16">
                  <c:v>43402</c:v>
                </c:pt>
              </c:numCache>
            </c:numRef>
          </c:cat>
          <c:val>
            <c:numRef>
              <c:f>'13 Week Cash Forecast'!$D$122:$T$122</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6-452E-4D5E-B296-2F5BC75C98D8}"/>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647565440"/>
        <c:axId val="671484432"/>
        <c:extLst>
          <c:ext xmlns:c15="http://schemas.microsoft.com/office/drawing/2012/chart" uri="{02D57815-91ED-43cb-92C2-25804820EDAC}">
            <c15:filteredLineSeries>
              <c15:ser>
                <c:idx val="0"/>
                <c:order val="0"/>
                <c:tx>
                  <c:strRef>
                    <c:extLst>
                      <c:ext uri="{02D57815-91ED-43cb-92C2-25804820EDAC}">
                        <c15:formulaRef>
                          <c15:sqref>'13 Week Cash Forecast'!$B$29</c15:sqref>
                        </c15:formulaRef>
                      </c:ext>
                    </c:extLst>
                    <c:strCache>
                      <c:ptCount val="1"/>
                      <c:pt idx="0">
                        <c:v>Total Cash Receipts</c:v>
                      </c:pt>
                    </c:strCache>
                  </c:strRef>
                </c:tx>
                <c:spPr>
                  <a:ln w="22225" cap="rnd" cmpd="sng" algn="ctr">
                    <a:solidFill>
                      <a:schemeClr val="accent1"/>
                    </a:solidFill>
                    <a:round/>
                  </a:ln>
                  <a:effectLst/>
                </c:spPr>
                <c:marker>
                  <c:symbol val="none"/>
                </c:marker>
                <c:cat>
                  <c:numRef>
                    <c:extLst>
                      <c:ext uri="{02D57815-91ED-43cb-92C2-25804820EDAC}">
                        <c15:formulaRef>
                          <c15:sqref>'13 Week Cash Forecast'!$D$15:$T$15</c15:sqref>
                        </c15:formulaRef>
                      </c:ext>
                    </c:extLst>
                    <c:numCache>
                      <c:formatCode>mm/dd/yy;@</c:formatCode>
                      <c:ptCount val="17"/>
                      <c:pt idx="0">
                        <c:v>43290</c:v>
                      </c:pt>
                      <c:pt idx="1">
                        <c:v>43297</c:v>
                      </c:pt>
                      <c:pt idx="2">
                        <c:v>43304</c:v>
                      </c:pt>
                      <c:pt idx="3">
                        <c:v>43311</c:v>
                      </c:pt>
                      <c:pt idx="4">
                        <c:v>43318</c:v>
                      </c:pt>
                      <c:pt idx="5">
                        <c:v>43325</c:v>
                      </c:pt>
                      <c:pt idx="6">
                        <c:v>43332</c:v>
                      </c:pt>
                      <c:pt idx="7">
                        <c:v>43339</c:v>
                      </c:pt>
                      <c:pt idx="8">
                        <c:v>43346</c:v>
                      </c:pt>
                      <c:pt idx="9">
                        <c:v>43353</c:v>
                      </c:pt>
                      <c:pt idx="10">
                        <c:v>43360</c:v>
                      </c:pt>
                      <c:pt idx="11">
                        <c:v>43367</c:v>
                      </c:pt>
                      <c:pt idx="12">
                        <c:v>43374</c:v>
                      </c:pt>
                      <c:pt idx="13">
                        <c:v>43381</c:v>
                      </c:pt>
                      <c:pt idx="14">
                        <c:v>43388</c:v>
                      </c:pt>
                      <c:pt idx="15">
                        <c:v>43395</c:v>
                      </c:pt>
                      <c:pt idx="16">
                        <c:v>43402</c:v>
                      </c:pt>
                    </c:numCache>
                  </c:numRef>
                </c:cat>
                <c:val>
                  <c:numRef>
                    <c:extLst>
                      <c:ext uri="{02D57815-91ED-43cb-92C2-25804820EDAC}">
                        <c15:formulaRef>
                          <c15:sqref>'13 Week Cash Forecast'!$D$29:$T$29</c15:sqref>
                        </c15:formulaRef>
                      </c:ext>
                    </c:extLst>
                    <c:numCache>
                      <c:formatCode>_("$"* #,##0_);_("$"* \(#,##0\);_("$"* "-"_);_(@_)</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0-452E-4D5E-B296-2F5BC75C98D8}"/>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'13 Week Cash Forecast'!$B$48</c15:sqref>
                        </c15:formulaRef>
                      </c:ext>
                    </c:extLst>
                    <c:strCache>
                      <c:ptCount val="1"/>
                      <c:pt idx="0">
                        <c:v>Total Cash Disbursements</c:v>
                      </c:pt>
                    </c:strCache>
                  </c:strRef>
                </c:tx>
                <c:spPr>
                  <a:ln w="22225" cap="rnd" cmpd="sng" algn="ctr">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'13 Week Cash Forecast'!$D$15:$T$15</c15:sqref>
                        </c15:formulaRef>
                      </c:ext>
                    </c:extLst>
                    <c:numCache>
                      <c:formatCode>mm/dd/yy;@</c:formatCode>
                      <c:ptCount val="17"/>
                      <c:pt idx="0">
                        <c:v>43290</c:v>
                      </c:pt>
                      <c:pt idx="1">
                        <c:v>43297</c:v>
                      </c:pt>
                      <c:pt idx="2">
                        <c:v>43304</c:v>
                      </c:pt>
                      <c:pt idx="3">
                        <c:v>43311</c:v>
                      </c:pt>
                      <c:pt idx="4">
                        <c:v>43318</c:v>
                      </c:pt>
                      <c:pt idx="5">
                        <c:v>43325</c:v>
                      </c:pt>
                      <c:pt idx="6">
                        <c:v>43332</c:v>
                      </c:pt>
                      <c:pt idx="7">
                        <c:v>43339</c:v>
                      </c:pt>
                      <c:pt idx="8">
                        <c:v>43346</c:v>
                      </c:pt>
                      <c:pt idx="9">
                        <c:v>43353</c:v>
                      </c:pt>
                      <c:pt idx="10">
                        <c:v>43360</c:v>
                      </c:pt>
                      <c:pt idx="11">
                        <c:v>43367</c:v>
                      </c:pt>
                      <c:pt idx="12">
                        <c:v>43374</c:v>
                      </c:pt>
                      <c:pt idx="13">
                        <c:v>43381</c:v>
                      </c:pt>
                      <c:pt idx="14">
                        <c:v>43388</c:v>
                      </c:pt>
                      <c:pt idx="15">
                        <c:v>43395</c:v>
                      </c:pt>
                      <c:pt idx="16">
                        <c:v>43402</c:v>
                      </c:pt>
                    </c:numCache>
                  </c:numRef>
                </c:cat>
                <c:val>
                  <c:numRef>
                    <c:extLst xmlns:c15="http://schemas.microsoft.com/office/drawing/2012/chart">
                      <c:ext xmlns:c15="http://schemas.microsoft.com/office/drawing/2012/chart" uri="{02D57815-91ED-43cb-92C2-25804820EDAC}">
                        <c15:formulaRef>
                          <c15:sqref>'13 Week Cash Forecast'!$D$48:$T$48</c15:sqref>
                        </c15:formulaRef>
                      </c:ext>
                    </c:extLst>
                    <c:numCache>
                      <c:formatCode>_("$"* #,##0_);_("$"* \(#,##0\);_("$"* "-"_);_(@_)</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xmlns:c15="http://schemas.microsoft.com/office/drawing/2012/chart">
                  <c:ext xmlns:c16="http://schemas.microsoft.com/office/drawing/2014/chart" uri="{C3380CC4-5D6E-409C-BE32-E72D297353CC}">
                    <c16:uniqueId val="{00000001-452E-4D5E-B296-2F5BC75C98D8}"/>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'13 Week Cash Forecast'!$B$50</c15:sqref>
                        </c15:formulaRef>
                      </c:ext>
                    </c:extLst>
                    <c:strCache>
                      <c:ptCount val="1"/>
                      <c:pt idx="0">
                        <c:v>Net Cash Flow</c:v>
                      </c:pt>
                    </c:strCache>
                  </c:strRef>
                </c:tx>
                <c:spPr>
                  <a:ln w="22225" cap="rnd" cmpd="sng" algn="ctr">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'13 Week Cash Forecast'!$D$15:$T$15</c15:sqref>
                        </c15:formulaRef>
                      </c:ext>
                    </c:extLst>
                    <c:numCache>
                      <c:formatCode>mm/dd/yy;@</c:formatCode>
                      <c:ptCount val="17"/>
                      <c:pt idx="0">
                        <c:v>43290</c:v>
                      </c:pt>
                      <c:pt idx="1">
                        <c:v>43297</c:v>
                      </c:pt>
                      <c:pt idx="2">
                        <c:v>43304</c:v>
                      </c:pt>
                      <c:pt idx="3">
                        <c:v>43311</c:v>
                      </c:pt>
                      <c:pt idx="4">
                        <c:v>43318</c:v>
                      </c:pt>
                      <c:pt idx="5">
                        <c:v>43325</c:v>
                      </c:pt>
                      <c:pt idx="6">
                        <c:v>43332</c:v>
                      </c:pt>
                      <c:pt idx="7">
                        <c:v>43339</c:v>
                      </c:pt>
                      <c:pt idx="8">
                        <c:v>43346</c:v>
                      </c:pt>
                      <c:pt idx="9">
                        <c:v>43353</c:v>
                      </c:pt>
                      <c:pt idx="10">
                        <c:v>43360</c:v>
                      </c:pt>
                      <c:pt idx="11">
                        <c:v>43367</c:v>
                      </c:pt>
                      <c:pt idx="12">
                        <c:v>43374</c:v>
                      </c:pt>
                      <c:pt idx="13">
                        <c:v>43381</c:v>
                      </c:pt>
                      <c:pt idx="14">
                        <c:v>43388</c:v>
                      </c:pt>
                      <c:pt idx="15">
                        <c:v>43395</c:v>
                      </c:pt>
                      <c:pt idx="16">
                        <c:v>43402</c:v>
                      </c:pt>
                    </c:numCache>
                  </c:numRef>
                </c:cat>
                <c:val>
                  <c:numRef>
                    <c:extLst xmlns:c15="http://schemas.microsoft.com/office/drawing/2012/chart">
                      <c:ext xmlns:c15="http://schemas.microsoft.com/office/drawing/2012/chart" uri="{02D57815-91ED-43cb-92C2-25804820EDAC}">
                        <c15:formulaRef>
                          <c15:sqref>'13 Week Cash Forecast'!$D$50:$T$50</c15:sqref>
                        </c15:formulaRef>
                      </c:ext>
                    </c:extLst>
                    <c:numCache>
                      <c:formatCode>_("$"* #,##0_);_("$"* \(#,##0\);_("$"* "-"_);_(@_)</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xmlns:c15="http://schemas.microsoft.com/office/drawing/2012/chart">
                  <c:ext xmlns:c16="http://schemas.microsoft.com/office/drawing/2014/chart" uri="{C3380CC4-5D6E-409C-BE32-E72D297353CC}">
                    <c16:uniqueId val="{00000002-452E-4D5E-B296-2F5BC75C98D8}"/>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'13 Week Cash Forecast'!$B$53</c15:sqref>
                        </c15:formulaRef>
                      </c:ext>
                    </c:extLst>
                    <c:strCache>
                      <c:ptCount val="1"/>
                      <c:pt idx="0">
                        <c:v>Ending Cash Balance</c:v>
                      </c:pt>
                    </c:strCache>
                  </c:strRef>
                </c:tx>
                <c:spPr>
                  <a:ln w="22225" cap="rnd" cmpd="sng" algn="ctr">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'13 Week Cash Forecast'!$D$15:$T$15</c15:sqref>
                        </c15:formulaRef>
                      </c:ext>
                    </c:extLst>
                    <c:numCache>
                      <c:formatCode>mm/dd/yy;@</c:formatCode>
                      <c:ptCount val="17"/>
                      <c:pt idx="0">
                        <c:v>43290</c:v>
                      </c:pt>
                      <c:pt idx="1">
                        <c:v>43297</c:v>
                      </c:pt>
                      <c:pt idx="2">
                        <c:v>43304</c:v>
                      </c:pt>
                      <c:pt idx="3">
                        <c:v>43311</c:v>
                      </c:pt>
                      <c:pt idx="4">
                        <c:v>43318</c:v>
                      </c:pt>
                      <c:pt idx="5">
                        <c:v>43325</c:v>
                      </c:pt>
                      <c:pt idx="6">
                        <c:v>43332</c:v>
                      </c:pt>
                      <c:pt idx="7">
                        <c:v>43339</c:v>
                      </c:pt>
                      <c:pt idx="8">
                        <c:v>43346</c:v>
                      </c:pt>
                      <c:pt idx="9">
                        <c:v>43353</c:v>
                      </c:pt>
                      <c:pt idx="10">
                        <c:v>43360</c:v>
                      </c:pt>
                      <c:pt idx="11">
                        <c:v>43367</c:v>
                      </c:pt>
                      <c:pt idx="12">
                        <c:v>43374</c:v>
                      </c:pt>
                      <c:pt idx="13">
                        <c:v>43381</c:v>
                      </c:pt>
                      <c:pt idx="14">
                        <c:v>43388</c:v>
                      </c:pt>
                      <c:pt idx="15">
                        <c:v>43395</c:v>
                      </c:pt>
                      <c:pt idx="16">
                        <c:v>43402</c:v>
                      </c:pt>
                    </c:numCache>
                  </c:numRef>
                </c:cat>
                <c:val>
                  <c:numRef>
                    <c:extLst xmlns:c15="http://schemas.microsoft.com/office/drawing/2012/chart">
                      <c:ext xmlns:c15="http://schemas.microsoft.com/office/drawing/2012/chart" uri="{02D57815-91ED-43cb-92C2-25804820EDAC}">
                        <c15:formulaRef>
                          <c15:sqref>'13 Week Cash Forecast'!$D$53:$T$53</c15:sqref>
                        </c15:formulaRef>
                      </c:ext>
                    </c:extLst>
                    <c:numCache>
                      <c:formatCode>_("$"* #,##0_);_("$"* \(#,##0\);_("$"* "-"_);_(@_)</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xmlns:c15="http://schemas.microsoft.com/office/drawing/2012/chart">
                  <c:ext xmlns:c16="http://schemas.microsoft.com/office/drawing/2014/chart" uri="{C3380CC4-5D6E-409C-BE32-E72D297353CC}">
                    <c16:uniqueId val="{00000003-452E-4D5E-B296-2F5BC75C98D8}"/>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'13 Week Cash Forecast'!$B$55</c15:sqref>
                        </c15:formulaRef>
                      </c:ext>
                    </c:extLst>
                    <c:strCache>
                      <c:ptCount val="1"/>
                      <c:pt idx="0">
                        <c:v>Minimum Cash Comfort Level</c:v>
                      </c:pt>
                    </c:strCache>
                  </c:strRef>
                </c:tx>
                <c:spPr>
                  <a:ln w="22225" cap="rnd" cmpd="sng" algn="ctr">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'13 Week Cash Forecast'!$D$15:$T$15</c15:sqref>
                        </c15:formulaRef>
                      </c:ext>
                    </c:extLst>
                    <c:numCache>
                      <c:formatCode>mm/dd/yy;@</c:formatCode>
                      <c:ptCount val="17"/>
                      <c:pt idx="0">
                        <c:v>43290</c:v>
                      </c:pt>
                      <c:pt idx="1">
                        <c:v>43297</c:v>
                      </c:pt>
                      <c:pt idx="2">
                        <c:v>43304</c:v>
                      </c:pt>
                      <c:pt idx="3">
                        <c:v>43311</c:v>
                      </c:pt>
                      <c:pt idx="4">
                        <c:v>43318</c:v>
                      </c:pt>
                      <c:pt idx="5">
                        <c:v>43325</c:v>
                      </c:pt>
                      <c:pt idx="6">
                        <c:v>43332</c:v>
                      </c:pt>
                      <c:pt idx="7">
                        <c:v>43339</c:v>
                      </c:pt>
                      <c:pt idx="8">
                        <c:v>43346</c:v>
                      </c:pt>
                      <c:pt idx="9">
                        <c:v>43353</c:v>
                      </c:pt>
                      <c:pt idx="10">
                        <c:v>43360</c:v>
                      </c:pt>
                      <c:pt idx="11">
                        <c:v>43367</c:v>
                      </c:pt>
                      <c:pt idx="12">
                        <c:v>43374</c:v>
                      </c:pt>
                      <c:pt idx="13">
                        <c:v>43381</c:v>
                      </c:pt>
                      <c:pt idx="14">
                        <c:v>43388</c:v>
                      </c:pt>
                      <c:pt idx="15">
                        <c:v>43395</c:v>
                      </c:pt>
                      <c:pt idx="16">
                        <c:v>43402</c:v>
                      </c:pt>
                    </c:numCache>
                  </c:numRef>
                </c:cat>
                <c:val>
                  <c:numRef>
                    <c:extLst xmlns:c15="http://schemas.microsoft.com/office/drawing/2012/chart">
                      <c:ext xmlns:c15="http://schemas.microsoft.com/office/drawing/2012/chart" uri="{02D57815-91ED-43cb-92C2-25804820EDAC}">
                        <c15:formulaRef>
                          <c15:sqref>'13 Week Cash Forecast'!$D$55:$T$55</c15:sqref>
                        </c15:formulaRef>
                      </c:ext>
                    </c:extLst>
                    <c:numCache>
                      <c:formatCode>_("$"* #,##0_);_("$"* \(#,##0\);_("$"* "-"_);_(@_)</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xmlns:c15="http://schemas.microsoft.com/office/drawing/2012/chart">
                  <c:ext xmlns:c16="http://schemas.microsoft.com/office/drawing/2014/chart" uri="{C3380CC4-5D6E-409C-BE32-E72D297353CC}">
                    <c16:uniqueId val="{00000004-452E-4D5E-B296-2F5BC75C98D8}"/>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'13 Week Cash Forecast'!$B$57</c15:sqref>
                        </c15:formulaRef>
                      </c:ext>
                    </c:extLst>
                    <c:strCache>
                      <c:ptCount val="1"/>
                      <c:pt idx="0">
                        <c:v>Over/(Under) Minimum </c:v>
                      </c:pt>
                    </c:strCache>
                  </c:strRef>
                </c:tx>
                <c:spPr>
                  <a:ln w="22225" cap="rnd" cmpd="sng" algn="ctr">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'13 Week Cash Forecast'!$D$15:$T$15</c15:sqref>
                        </c15:formulaRef>
                      </c:ext>
                    </c:extLst>
                    <c:numCache>
                      <c:formatCode>mm/dd/yy;@</c:formatCode>
                      <c:ptCount val="17"/>
                      <c:pt idx="0">
                        <c:v>43290</c:v>
                      </c:pt>
                      <c:pt idx="1">
                        <c:v>43297</c:v>
                      </c:pt>
                      <c:pt idx="2">
                        <c:v>43304</c:v>
                      </c:pt>
                      <c:pt idx="3">
                        <c:v>43311</c:v>
                      </c:pt>
                      <c:pt idx="4">
                        <c:v>43318</c:v>
                      </c:pt>
                      <c:pt idx="5">
                        <c:v>43325</c:v>
                      </c:pt>
                      <c:pt idx="6">
                        <c:v>43332</c:v>
                      </c:pt>
                      <c:pt idx="7">
                        <c:v>43339</c:v>
                      </c:pt>
                      <c:pt idx="8">
                        <c:v>43346</c:v>
                      </c:pt>
                      <c:pt idx="9">
                        <c:v>43353</c:v>
                      </c:pt>
                      <c:pt idx="10">
                        <c:v>43360</c:v>
                      </c:pt>
                      <c:pt idx="11">
                        <c:v>43367</c:v>
                      </c:pt>
                      <c:pt idx="12">
                        <c:v>43374</c:v>
                      </c:pt>
                      <c:pt idx="13">
                        <c:v>43381</c:v>
                      </c:pt>
                      <c:pt idx="14">
                        <c:v>43388</c:v>
                      </c:pt>
                      <c:pt idx="15">
                        <c:v>43395</c:v>
                      </c:pt>
                      <c:pt idx="16">
                        <c:v>43402</c:v>
                      </c:pt>
                    </c:numCache>
                  </c:numRef>
                </c:cat>
                <c:val>
                  <c:numRef>
                    <c:extLst xmlns:c15="http://schemas.microsoft.com/office/drawing/2012/chart">
                      <c:ext xmlns:c15="http://schemas.microsoft.com/office/drawing/2012/chart" uri="{02D57815-91ED-43cb-92C2-25804820EDAC}">
                        <c15:formulaRef>
                          <c15:sqref>'13 Week Cash Forecast'!$D$57:$T$57</c15:sqref>
                        </c15:formulaRef>
                      </c:ext>
                    </c:extLst>
                    <c:numCache>
                      <c:formatCode>_("$"* #,##0_);_("$"* \(#,##0\);_("$"* "-"_);_(@_)</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xmlns:c15="http://schemas.microsoft.com/office/drawing/2012/chart">
                  <c:ext xmlns:c16="http://schemas.microsoft.com/office/drawing/2014/chart" uri="{C3380CC4-5D6E-409C-BE32-E72D297353CC}">
                    <c16:uniqueId val="{00000005-452E-4D5E-B296-2F5BC75C98D8}"/>
                  </c:ext>
                </c:extLst>
              </c15:ser>
            </c15:filteredLineSeries>
          </c:ext>
        </c:extLst>
      </c:lineChart>
      <c:dateAx>
        <c:axId val="647565440"/>
        <c:scaling>
          <c:orientation val="minMax"/>
        </c:scaling>
        <c:delete val="0"/>
        <c:axPos val="b"/>
        <c:numFmt formatCode="mm/dd/yy;@"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solidFill>
                <a:latin typeface="+mn-lt"/>
                <a:ea typeface="+mn-ea"/>
                <a:cs typeface="+mn-cs"/>
              </a:defRPr>
            </a:pPr>
            <a:endParaRPr lang="en-US"/>
          </a:p>
        </c:txPr>
        <c:crossAx val="671484432"/>
        <c:crosses val="autoZero"/>
        <c:auto val="1"/>
        <c:lblOffset val="100"/>
        <c:baseTimeUnit val="days"/>
      </c:dateAx>
      <c:valAx>
        <c:axId val="671484432"/>
        <c:scaling>
          <c:orientation val="minMax"/>
        </c:scaling>
        <c:delete val="0"/>
        <c:axPos val="l"/>
        <c:title>
          <c:tx>
            <c:rich>
              <a:bodyPr rot="-5400000" spcFirstLastPara="1" vertOverflow="ellipsis" vert="horz" wrap="square" anchor="ctr" anchorCtr="1"/>
              <a:lstStyle/>
              <a:p>
                <a:pPr>
                  <a:defRPr sz="900" b="1" i="0" u="none" strike="noStrike" kern="1200" cap="all" baseline="0">
                    <a:solidFill>
                      <a:sysClr val="windowText" lastClr="000000"/>
                    </a:solidFill>
                    <a:latin typeface="+mn-lt"/>
                    <a:ea typeface="+mn-ea"/>
                    <a:cs typeface="+mn-cs"/>
                  </a:defRPr>
                </a:pPr>
                <a:r>
                  <a:rPr lang="en-US" b="1">
                    <a:solidFill>
                      <a:sysClr val="windowText" lastClr="000000"/>
                    </a:solidFill>
                  </a:rPr>
                  <a:t>000s of Currency</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spc="20" baseline="0">
                <a:solidFill>
                  <a:sysClr val="windowText" lastClr="000000"/>
                </a:solidFill>
                <a:latin typeface="+mn-lt"/>
                <a:ea typeface="+mn-ea"/>
                <a:cs typeface="+mn-cs"/>
              </a:defRPr>
            </a:pPr>
            <a:endParaRPr lang="en-US"/>
          </a:p>
        </c:txPr>
        <c:crossAx val="647565440"/>
        <c:crosses val="autoZero"/>
        <c:crossBetween val="between"/>
      </c:valAx>
      <c:spPr>
        <a:gradFill>
          <a:gsLst>
            <a:gs pos="100000">
              <a:schemeClr val="lt1">
                <a:lumMod val="95000"/>
              </a:schemeClr>
            </a:gs>
            <a:gs pos="0">
              <a:schemeClr val="lt1"/>
            </a:gs>
          </a:gsLst>
          <a:lin ang="5400000" scaled="0"/>
        </a:grad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dk1"/>
                </a:solidFill>
                <a:latin typeface="+mn-lt"/>
                <a:ea typeface="+mn-ea"/>
                <a:cs typeface="+mn-cs"/>
              </a:defRPr>
            </a:pPr>
            <a:r>
              <a:rPr lang="en-US" sz="1400" b="1" i="0" baseline="0">
                <a:effectLst/>
              </a:rPr>
              <a:t>Ending Cash Balance as % of Minimum </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dk1"/>
              </a:solidFill>
              <a:latin typeface="+mn-lt"/>
              <a:ea typeface="+mn-ea"/>
              <a:cs typeface="+mn-cs"/>
            </a:defRPr>
          </a:pPr>
          <a:endParaRPr lang="en-US"/>
        </a:p>
      </c:txPr>
    </c:title>
    <c:autoTitleDeleted val="0"/>
    <c:plotArea>
      <c:layout>
        <c:manualLayout>
          <c:layoutTarget val="inner"/>
          <c:xMode val="edge"/>
          <c:yMode val="edge"/>
          <c:x val="0.133277791888917"/>
          <c:y val="0.109709372175955"/>
          <c:w val="0.83069138938277898"/>
          <c:h val="0.66165780694318399"/>
        </c:manualLayout>
      </c:layout>
      <c:lineChart>
        <c:grouping val="standard"/>
        <c:varyColors val="0"/>
        <c:ser>
          <c:idx val="7"/>
          <c:order val="7"/>
          <c:tx>
            <c:strRef>
              <c:f>'13 Week Cash Forecast'!$B$123</c:f>
              <c:strCache>
                <c:ptCount val="1"/>
                <c:pt idx="0">
                  <c:v>Ending Cash Balance as % of Minimum </c:v>
                </c:pt>
              </c:strCache>
            </c:strRef>
          </c:tx>
          <c:spPr>
            <a:ln w="22225" cap="rnd" cmpd="sng" algn="ctr">
              <a:solidFill>
                <a:schemeClr val="accent2">
                  <a:lumMod val="60000"/>
                </a:schemeClr>
              </a:solidFill>
              <a:round/>
            </a:ln>
            <a:effectLst/>
          </c:spPr>
          <c:marker>
            <c:symbol val="none"/>
          </c:marker>
          <c:cat>
            <c:numRef>
              <c:f>'13 Week Cash Forecast'!$D$15:$T$15</c:f>
              <c:numCache>
                <c:formatCode>mm/dd/yy;@</c:formatCode>
                <c:ptCount val="17"/>
                <c:pt idx="0">
                  <c:v>43290</c:v>
                </c:pt>
                <c:pt idx="1">
                  <c:v>43297</c:v>
                </c:pt>
                <c:pt idx="2">
                  <c:v>43304</c:v>
                </c:pt>
                <c:pt idx="3">
                  <c:v>43311</c:v>
                </c:pt>
                <c:pt idx="4">
                  <c:v>43318</c:v>
                </c:pt>
                <c:pt idx="5">
                  <c:v>43325</c:v>
                </c:pt>
                <c:pt idx="6">
                  <c:v>43332</c:v>
                </c:pt>
                <c:pt idx="7">
                  <c:v>43339</c:v>
                </c:pt>
                <c:pt idx="8">
                  <c:v>43346</c:v>
                </c:pt>
                <c:pt idx="9">
                  <c:v>43353</c:v>
                </c:pt>
                <c:pt idx="10">
                  <c:v>43360</c:v>
                </c:pt>
                <c:pt idx="11">
                  <c:v>43367</c:v>
                </c:pt>
                <c:pt idx="12">
                  <c:v>43374</c:v>
                </c:pt>
                <c:pt idx="13">
                  <c:v>43381</c:v>
                </c:pt>
                <c:pt idx="14">
                  <c:v>43388</c:v>
                </c:pt>
                <c:pt idx="15">
                  <c:v>43395</c:v>
                </c:pt>
                <c:pt idx="16">
                  <c:v>43402</c:v>
                </c:pt>
              </c:numCache>
            </c:numRef>
          </c:cat>
          <c:val>
            <c:numRef>
              <c:f>'13 Week Cash Forecast'!$D$123:$T$123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7-5A27-4694-9BC2-1BBF8992EE0B}"/>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672026304"/>
        <c:axId val="672029136"/>
        <c:extLst>
          <c:ext xmlns:c15="http://schemas.microsoft.com/office/drawing/2012/chart" uri="{02D57815-91ED-43cb-92C2-25804820EDAC}">
            <c15:filteredLineSeries>
              <c15:ser>
                <c:idx val="0"/>
                <c:order val="0"/>
                <c:tx>
                  <c:strRef>
                    <c:extLst>
                      <c:ext uri="{02D57815-91ED-43cb-92C2-25804820EDAC}">
                        <c15:formulaRef>
                          <c15:sqref>'13 Week Cash Forecast'!$B$53</c15:sqref>
                        </c15:formulaRef>
                      </c:ext>
                    </c:extLst>
                    <c:strCache>
                      <c:ptCount val="1"/>
                      <c:pt idx="0">
                        <c:v>Ending Cash Balance</c:v>
                      </c:pt>
                    </c:strCache>
                  </c:strRef>
                </c:tx>
                <c:spPr>
                  <a:ln w="22225" cap="rnd" cmpd="sng" algn="ctr">
                    <a:solidFill>
                      <a:schemeClr val="accent1"/>
                    </a:solidFill>
                    <a:round/>
                  </a:ln>
                  <a:effectLst/>
                </c:spPr>
                <c:marker>
                  <c:symbol val="none"/>
                </c:marker>
                <c:cat>
                  <c:numRef>
                    <c:extLst>
                      <c:ext uri="{02D57815-91ED-43cb-92C2-25804820EDAC}">
                        <c15:formulaRef>
                          <c15:sqref>'13 Week Cash Forecast'!$D$15:$T$15</c15:sqref>
                        </c15:formulaRef>
                      </c:ext>
                    </c:extLst>
                    <c:numCache>
                      <c:formatCode>mm/dd/yy;@</c:formatCode>
                      <c:ptCount val="17"/>
                      <c:pt idx="0">
                        <c:v>43290</c:v>
                      </c:pt>
                      <c:pt idx="1">
                        <c:v>43297</c:v>
                      </c:pt>
                      <c:pt idx="2">
                        <c:v>43304</c:v>
                      </c:pt>
                      <c:pt idx="3">
                        <c:v>43311</c:v>
                      </c:pt>
                      <c:pt idx="4">
                        <c:v>43318</c:v>
                      </c:pt>
                      <c:pt idx="5">
                        <c:v>43325</c:v>
                      </c:pt>
                      <c:pt idx="6">
                        <c:v>43332</c:v>
                      </c:pt>
                      <c:pt idx="7">
                        <c:v>43339</c:v>
                      </c:pt>
                      <c:pt idx="8">
                        <c:v>43346</c:v>
                      </c:pt>
                      <c:pt idx="9">
                        <c:v>43353</c:v>
                      </c:pt>
                      <c:pt idx="10">
                        <c:v>43360</c:v>
                      </c:pt>
                      <c:pt idx="11">
                        <c:v>43367</c:v>
                      </c:pt>
                      <c:pt idx="12">
                        <c:v>43374</c:v>
                      </c:pt>
                      <c:pt idx="13">
                        <c:v>43381</c:v>
                      </c:pt>
                      <c:pt idx="14">
                        <c:v>43388</c:v>
                      </c:pt>
                      <c:pt idx="15">
                        <c:v>43395</c:v>
                      </c:pt>
                      <c:pt idx="16">
                        <c:v>43402</c:v>
                      </c:pt>
                    </c:numCache>
                  </c:numRef>
                </c:cat>
                <c:val>
                  <c:numRef>
                    <c:extLst>
                      <c:ext uri="{02D57815-91ED-43cb-92C2-25804820EDAC}">
                        <c15:formulaRef>
                          <c15:sqref>'13 Week Cash Forecast'!$D$53:$T$53</c15:sqref>
                        </c15:formulaRef>
                      </c:ext>
                    </c:extLst>
                    <c:numCache>
                      <c:formatCode>_("$"* #,##0_);_("$"* \(#,##0\);_("$"* "-"_);_(@_)</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1-5A27-4694-9BC2-1BBF8992EE0B}"/>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'13 Week Cash Forecast'!$B$48</c15:sqref>
                        </c15:formulaRef>
                      </c:ext>
                    </c:extLst>
                    <c:strCache>
                      <c:ptCount val="1"/>
                      <c:pt idx="0">
                        <c:v>Total Cash Disbursements</c:v>
                      </c:pt>
                    </c:strCache>
                  </c:strRef>
                </c:tx>
                <c:spPr>
                  <a:ln w="22225" cap="rnd" cmpd="sng" algn="ctr">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'13 Week Cash Forecast'!$D$15:$T$15</c15:sqref>
                        </c15:formulaRef>
                      </c:ext>
                    </c:extLst>
                    <c:numCache>
                      <c:formatCode>mm/dd/yy;@</c:formatCode>
                      <c:ptCount val="17"/>
                      <c:pt idx="0">
                        <c:v>43290</c:v>
                      </c:pt>
                      <c:pt idx="1">
                        <c:v>43297</c:v>
                      </c:pt>
                      <c:pt idx="2">
                        <c:v>43304</c:v>
                      </c:pt>
                      <c:pt idx="3">
                        <c:v>43311</c:v>
                      </c:pt>
                      <c:pt idx="4">
                        <c:v>43318</c:v>
                      </c:pt>
                      <c:pt idx="5">
                        <c:v>43325</c:v>
                      </c:pt>
                      <c:pt idx="6">
                        <c:v>43332</c:v>
                      </c:pt>
                      <c:pt idx="7">
                        <c:v>43339</c:v>
                      </c:pt>
                      <c:pt idx="8">
                        <c:v>43346</c:v>
                      </c:pt>
                      <c:pt idx="9">
                        <c:v>43353</c:v>
                      </c:pt>
                      <c:pt idx="10">
                        <c:v>43360</c:v>
                      </c:pt>
                      <c:pt idx="11">
                        <c:v>43367</c:v>
                      </c:pt>
                      <c:pt idx="12">
                        <c:v>43374</c:v>
                      </c:pt>
                      <c:pt idx="13">
                        <c:v>43381</c:v>
                      </c:pt>
                      <c:pt idx="14">
                        <c:v>43388</c:v>
                      </c:pt>
                      <c:pt idx="15">
                        <c:v>43395</c:v>
                      </c:pt>
                      <c:pt idx="16">
                        <c:v>43402</c:v>
                      </c:pt>
                    </c:numCache>
                  </c:numRef>
                </c:cat>
                <c:val>
                  <c:numRef>
                    <c:extLst xmlns:c15="http://schemas.microsoft.com/office/drawing/2012/chart">
                      <c:ext xmlns:c15="http://schemas.microsoft.com/office/drawing/2012/chart" uri="{02D57815-91ED-43cb-92C2-25804820EDAC}">
                        <c15:formulaRef>
                          <c15:sqref>'13 Week Cash Forecast'!$D$48:$T$48</c15:sqref>
                        </c15:formulaRef>
                      </c:ext>
                    </c:extLst>
                    <c:numCache>
                      <c:formatCode>_("$"* #,##0_);_("$"* \(#,##0\);_("$"* "-"_);_(@_)</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xmlns:c15="http://schemas.microsoft.com/office/drawing/2012/chart">
                  <c:ext xmlns:c16="http://schemas.microsoft.com/office/drawing/2014/chart" uri="{C3380CC4-5D6E-409C-BE32-E72D297353CC}">
                    <c16:uniqueId val="{00000002-5A27-4694-9BC2-1BBF8992EE0B}"/>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'13 Week Cash Forecast'!$B$50</c15:sqref>
                        </c15:formulaRef>
                      </c:ext>
                    </c:extLst>
                    <c:strCache>
                      <c:ptCount val="1"/>
                      <c:pt idx="0">
                        <c:v>Net Cash Flow</c:v>
                      </c:pt>
                    </c:strCache>
                  </c:strRef>
                </c:tx>
                <c:spPr>
                  <a:ln w="22225" cap="rnd" cmpd="sng" algn="ctr">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'13 Week Cash Forecast'!$D$15:$T$15</c15:sqref>
                        </c15:formulaRef>
                      </c:ext>
                    </c:extLst>
                    <c:numCache>
                      <c:formatCode>mm/dd/yy;@</c:formatCode>
                      <c:ptCount val="17"/>
                      <c:pt idx="0">
                        <c:v>43290</c:v>
                      </c:pt>
                      <c:pt idx="1">
                        <c:v>43297</c:v>
                      </c:pt>
                      <c:pt idx="2">
                        <c:v>43304</c:v>
                      </c:pt>
                      <c:pt idx="3">
                        <c:v>43311</c:v>
                      </c:pt>
                      <c:pt idx="4">
                        <c:v>43318</c:v>
                      </c:pt>
                      <c:pt idx="5">
                        <c:v>43325</c:v>
                      </c:pt>
                      <c:pt idx="6">
                        <c:v>43332</c:v>
                      </c:pt>
                      <c:pt idx="7">
                        <c:v>43339</c:v>
                      </c:pt>
                      <c:pt idx="8">
                        <c:v>43346</c:v>
                      </c:pt>
                      <c:pt idx="9">
                        <c:v>43353</c:v>
                      </c:pt>
                      <c:pt idx="10">
                        <c:v>43360</c:v>
                      </c:pt>
                      <c:pt idx="11">
                        <c:v>43367</c:v>
                      </c:pt>
                      <c:pt idx="12">
                        <c:v>43374</c:v>
                      </c:pt>
                      <c:pt idx="13">
                        <c:v>43381</c:v>
                      </c:pt>
                      <c:pt idx="14">
                        <c:v>43388</c:v>
                      </c:pt>
                      <c:pt idx="15">
                        <c:v>43395</c:v>
                      </c:pt>
                      <c:pt idx="16">
                        <c:v>43402</c:v>
                      </c:pt>
                    </c:numCache>
                  </c:numRef>
                </c:cat>
                <c:val>
                  <c:numRef>
                    <c:extLst xmlns:c15="http://schemas.microsoft.com/office/drawing/2012/chart">
                      <c:ext xmlns:c15="http://schemas.microsoft.com/office/drawing/2012/chart" uri="{02D57815-91ED-43cb-92C2-25804820EDAC}">
                        <c15:formulaRef>
                          <c15:sqref>'13 Week Cash Forecast'!$D$50:$T$50</c15:sqref>
                        </c15:formulaRef>
                      </c:ext>
                    </c:extLst>
                    <c:numCache>
                      <c:formatCode>_("$"* #,##0_);_("$"* \(#,##0\);_("$"* "-"_);_(@_)</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xmlns:c15="http://schemas.microsoft.com/office/drawing/2012/chart">
                  <c:ext xmlns:c16="http://schemas.microsoft.com/office/drawing/2014/chart" uri="{C3380CC4-5D6E-409C-BE32-E72D297353CC}">
                    <c16:uniqueId val="{00000003-5A27-4694-9BC2-1BBF8992EE0B}"/>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'13 Week Cash Forecast'!$B$53</c15:sqref>
                        </c15:formulaRef>
                      </c:ext>
                    </c:extLst>
                    <c:strCache>
                      <c:ptCount val="1"/>
                      <c:pt idx="0">
                        <c:v>Ending Cash Balance</c:v>
                      </c:pt>
                    </c:strCache>
                  </c:strRef>
                </c:tx>
                <c:spPr>
                  <a:ln w="22225" cap="rnd" cmpd="sng" algn="ctr">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'13 Week Cash Forecast'!$D$15:$T$15</c15:sqref>
                        </c15:formulaRef>
                      </c:ext>
                    </c:extLst>
                    <c:numCache>
                      <c:formatCode>mm/dd/yy;@</c:formatCode>
                      <c:ptCount val="17"/>
                      <c:pt idx="0">
                        <c:v>43290</c:v>
                      </c:pt>
                      <c:pt idx="1">
                        <c:v>43297</c:v>
                      </c:pt>
                      <c:pt idx="2">
                        <c:v>43304</c:v>
                      </c:pt>
                      <c:pt idx="3">
                        <c:v>43311</c:v>
                      </c:pt>
                      <c:pt idx="4">
                        <c:v>43318</c:v>
                      </c:pt>
                      <c:pt idx="5">
                        <c:v>43325</c:v>
                      </c:pt>
                      <c:pt idx="6">
                        <c:v>43332</c:v>
                      </c:pt>
                      <c:pt idx="7">
                        <c:v>43339</c:v>
                      </c:pt>
                      <c:pt idx="8">
                        <c:v>43346</c:v>
                      </c:pt>
                      <c:pt idx="9">
                        <c:v>43353</c:v>
                      </c:pt>
                      <c:pt idx="10">
                        <c:v>43360</c:v>
                      </c:pt>
                      <c:pt idx="11">
                        <c:v>43367</c:v>
                      </c:pt>
                      <c:pt idx="12">
                        <c:v>43374</c:v>
                      </c:pt>
                      <c:pt idx="13">
                        <c:v>43381</c:v>
                      </c:pt>
                      <c:pt idx="14">
                        <c:v>43388</c:v>
                      </c:pt>
                      <c:pt idx="15">
                        <c:v>43395</c:v>
                      </c:pt>
                      <c:pt idx="16">
                        <c:v>43402</c:v>
                      </c:pt>
                    </c:numCache>
                  </c:numRef>
                </c:cat>
                <c:val>
                  <c:numRef>
                    <c:extLst xmlns:c15="http://schemas.microsoft.com/office/drawing/2012/chart">
                      <c:ext xmlns:c15="http://schemas.microsoft.com/office/drawing/2012/chart" uri="{02D57815-91ED-43cb-92C2-25804820EDAC}">
                        <c15:formulaRef>
                          <c15:sqref>'13 Week Cash Forecast'!$D$53:$T$53</c15:sqref>
                        </c15:formulaRef>
                      </c:ext>
                    </c:extLst>
                    <c:numCache>
                      <c:formatCode>_("$"* #,##0_);_("$"* \(#,##0\);_("$"* "-"_);_(@_)</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xmlns:c15="http://schemas.microsoft.com/office/drawing/2012/chart">
                  <c:ext xmlns:c16="http://schemas.microsoft.com/office/drawing/2014/chart" uri="{C3380CC4-5D6E-409C-BE32-E72D297353CC}">
                    <c16:uniqueId val="{00000004-5A27-4694-9BC2-1BBF8992EE0B}"/>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'13 Week Cash Forecast'!$B$55</c15:sqref>
                        </c15:formulaRef>
                      </c:ext>
                    </c:extLst>
                    <c:strCache>
                      <c:ptCount val="1"/>
                      <c:pt idx="0">
                        <c:v>Minimum Cash Comfort Level</c:v>
                      </c:pt>
                    </c:strCache>
                  </c:strRef>
                </c:tx>
                <c:spPr>
                  <a:ln w="22225" cap="rnd" cmpd="sng" algn="ctr">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'13 Week Cash Forecast'!$D$15:$T$15</c15:sqref>
                        </c15:formulaRef>
                      </c:ext>
                    </c:extLst>
                    <c:numCache>
                      <c:formatCode>mm/dd/yy;@</c:formatCode>
                      <c:ptCount val="17"/>
                      <c:pt idx="0">
                        <c:v>43290</c:v>
                      </c:pt>
                      <c:pt idx="1">
                        <c:v>43297</c:v>
                      </c:pt>
                      <c:pt idx="2">
                        <c:v>43304</c:v>
                      </c:pt>
                      <c:pt idx="3">
                        <c:v>43311</c:v>
                      </c:pt>
                      <c:pt idx="4">
                        <c:v>43318</c:v>
                      </c:pt>
                      <c:pt idx="5">
                        <c:v>43325</c:v>
                      </c:pt>
                      <c:pt idx="6">
                        <c:v>43332</c:v>
                      </c:pt>
                      <c:pt idx="7">
                        <c:v>43339</c:v>
                      </c:pt>
                      <c:pt idx="8">
                        <c:v>43346</c:v>
                      </c:pt>
                      <c:pt idx="9">
                        <c:v>43353</c:v>
                      </c:pt>
                      <c:pt idx="10">
                        <c:v>43360</c:v>
                      </c:pt>
                      <c:pt idx="11">
                        <c:v>43367</c:v>
                      </c:pt>
                      <c:pt idx="12">
                        <c:v>43374</c:v>
                      </c:pt>
                      <c:pt idx="13">
                        <c:v>43381</c:v>
                      </c:pt>
                      <c:pt idx="14">
                        <c:v>43388</c:v>
                      </c:pt>
                      <c:pt idx="15">
                        <c:v>43395</c:v>
                      </c:pt>
                      <c:pt idx="16">
                        <c:v>43402</c:v>
                      </c:pt>
                    </c:numCache>
                  </c:numRef>
                </c:cat>
                <c:val>
                  <c:numRef>
                    <c:extLst xmlns:c15="http://schemas.microsoft.com/office/drawing/2012/chart">
                      <c:ext xmlns:c15="http://schemas.microsoft.com/office/drawing/2012/chart" uri="{02D57815-91ED-43cb-92C2-25804820EDAC}">
                        <c15:formulaRef>
                          <c15:sqref>'13 Week Cash Forecast'!$D$55:$T$55</c15:sqref>
                        </c15:formulaRef>
                      </c:ext>
                    </c:extLst>
                    <c:numCache>
                      <c:formatCode>_("$"* #,##0_);_("$"* \(#,##0\);_("$"* "-"_);_(@_)</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xmlns:c15="http://schemas.microsoft.com/office/drawing/2012/chart">
                  <c:ext xmlns:c16="http://schemas.microsoft.com/office/drawing/2014/chart" uri="{C3380CC4-5D6E-409C-BE32-E72D297353CC}">
                    <c16:uniqueId val="{00000005-5A27-4694-9BC2-1BBF8992EE0B}"/>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'13 Week Cash Forecast'!$B$57</c15:sqref>
                        </c15:formulaRef>
                      </c:ext>
                    </c:extLst>
                    <c:strCache>
                      <c:ptCount val="1"/>
                      <c:pt idx="0">
                        <c:v>Over/(Under) Minimum </c:v>
                      </c:pt>
                    </c:strCache>
                  </c:strRef>
                </c:tx>
                <c:spPr>
                  <a:ln w="22225" cap="rnd" cmpd="sng" algn="ctr">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'13 Week Cash Forecast'!$D$15:$T$15</c15:sqref>
                        </c15:formulaRef>
                      </c:ext>
                    </c:extLst>
                    <c:numCache>
                      <c:formatCode>mm/dd/yy;@</c:formatCode>
                      <c:ptCount val="17"/>
                      <c:pt idx="0">
                        <c:v>43290</c:v>
                      </c:pt>
                      <c:pt idx="1">
                        <c:v>43297</c:v>
                      </c:pt>
                      <c:pt idx="2">
                        <c:v>43304</c:v>
                      </c:pt>
                      <c:pt idx="3">
                        <c:v>43311</c:v>
                      </c:pt>
                      <c:pt idx="4">
                        <c:v>43318</c:v>
                      </c:pt>
                      <c:pt idx="5">
                        <c:v>43325</c:v>
                      </c:pt>
                      <c:pt idx="6">
                        <c:v>43332</c:v>
                      </c:pt>
                      <c:pt idx="7">
                        <c:v>43339</c:v>
                      </c:pt>
                      <c:pt idx="8">
                        <c:v>43346</c:v>
                      </c:pt>
                      <c:pt idx="9">
                        <c:v>43353</c:v>
                      </c:pt>
                      <c:pt idx="10">
                        <c:v>43360</c:v>
                      </c:pt>
                      <c:pt idx="11">
                        <c:v>43367</c:v>
                      </c:pt>
                      <c:pt idx="12">
                        <c:v>43374</c:v>
                      </c:pt>
                      <c:pt idx="13">
                        <c:v>43381</c:v>
                      </c:pt>
                      <c:pt idx="14">
                        <c:v>43388</c:v>
                      </c:pt>
                      <c:pt idx="15">
                        <c:v>43395</c:v>
                      </c:pt>
                      <c:pt idx="16">
                        <c:v>43402</c:v>
                      </c:pt>
                    </c:numCache>
                  </c:numRef>
                </c:cat>
                <c:val>
                  <c:numRef>
                    <c:extLst xmlns:c15="http://schemas.microsoft.com/office/drawing/2012/chart">
                      <c:ext xmlns:c15="http://schemas.microsoft.com/office/drawing/2012/chart" uri="{02D57815-91ED-43cb-92C2-25804820EDAC}">
                        <c15:formulaRef>
                          <c15:sqref>'13 Week Cash Forecast'!$D$57:$T$57</c15:sqref>
                        </c15:formulaRef>
                      </c:ext>
                    </c:extLst>
                    <c:numCache>
                      <c:formatCode>_("$"* #,##0_);_("$"* \(#,##0\);_("$"* "-"_);_(@_)</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xmlns:c15="http://schemas.microsoft.com/office/drawing/2012/chart">
                  <c:ext xmlns:c16="http://schemas.microsoft.com/office/drawing/2014/chart" uri="{C3380CC4-5D6E-409C-BE32-E72D297353CC}">
                    <c16:uniqueId val="{00000006-5A27-4694-9BC2-1BBF8992EE0B}"/>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'13 Week Cash Forecast'!$B$122</c15:sqref>
                        </c15:formulaRef>
                      </c:ext>
                    </c:extLst>
                    <c:strCache>
                      <c:ptCount val="1"/>
                      <c:pt idx="0">
                        <c:v>Receipts as % of Disbursements</c:v>
                      </c:pt>
                    </c:strCache>
                  </c:strRef>
                </c:tx>
                <c:spPr>
                  <a:ln w="22225" cap="rnd" cmpd="sng" algn="ctr">
                    <a:solidFill>
                      <a:schemeClr val="accent1">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'13 Week Cash Forecast'!$D$15:$T$15</c15:sqref>
                        </c15:formulaRef>
                      </c:ext>
                    </c:extLst>
                    <c:numCache>
                      <c:formatCode>mm/dd/yy;@</c:formatCode>
                      <c:ptCount val="17"/>
                      <c:pt idx="0">
                        <c:v>43290</c:v>
                      </c:pt>
                      <c:pt idx="1">
                        <c:v>43297</c:v>
                      </c:pt>
                      <c:pt idx="2">
                        <c:v>43304</c:v>
                      </c:pt>
                      <c:pt idx="3">
                        <c:v>43311</c:v>
                      </c:pt>
                      <c:pt idx="4">
                        <c:v>43318</c:v>
                      </c:pt>
                      <c:pt idx="5">
                        <c:v>43325</c:v>
                      </c:pt>
                      <c:pt idx="6">
                        <c:v>43332</c:v>
                      </c:pt>
                      <c:pt idx="7">
                        <c:v>43339</c:v>
                      </c:pt>
                      <c:pt idx="8">
                        <c:v>43346</c:v>
                      </c:pt>
                      <c:pt idx="9">
                        <c:v>43353</c:v>
                      </c:pt>
                      <c:pt idx="10">
                        <c:v>43360</c:v>
                      </c:pt>
                      <c:pt idx="11">
                        <c:v>43367</c:v>
                      </c:pt>
                      <c:pt idx="12">
                        <c:v>43374</c:v>
                      </c:pt>
                      <c:pt idx="13">
                        <c:v>43381</c:v>
                      </c:pt>
                      <c:pt idx="14">
                        <c:v>43388</c:v>
                      </c:pt>
                      <c:pt idx="15">
                        <c:v>43395</c:v>
                      </c:pt>
                      <c:pt idx="16">
                        <c:v>43402</c:v>
                      </c:pt>
                    </c:numCache>
                  </c:numRef>
                </c:cat>
                <c:val>
                  <c:numRef>
                    <c:extLst xmlns:c15="http://schemas.microsoft.com/office/drawing/2012/chart">
                      <c:ext xmlns:c15="http://schemas.microsoft.com/office/drawing/2012/chart" uri="{02D57815-91ED-43cb-92C2-25804820EDAC}">
                        <c15:formulaRef>
                          <c15:sqref>'13 Week Cash Forecast'!$D$122:$T$122</c15:sqref>
                        </c15:formulaRef>
                      </c:ext>
                    </c:extLst>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xmlns:c15="http://schemas.microsoft.com/office/drawing/2012/chart">
                  <c:ext xmlns:c16="http://schemas.microsoft.com/office/drawing/2014/chart" uri="{C3380CC4-5D6E-409C-BE32-E72D297353CC}">
                    <c16:uniqueId val="{00000000-5A27-4694-9BC2-1BBF8992EE0B}"/>
                  </c:ext>
                </c:extLst>
              </c15:ser>
            </c15:filteredLineSeries>
          </c:ext>
        </c:extLst>
      </c:lineChart>
      <c:dateAx>
        <c:axId val="672026304"/>
        <c:scaling>
          <c:orientation val="minMax"/>
        </c:scaling>
        <c:delete val="0"/>
        <c:axPos val="b"/>
        <c:numFmt formatCode="mm/dd/yy;@"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solidFill>
                <a:latin typeface="+mn-lt"/>
                <a:ea typeface="+mn-ea"/>
                <a:cs typeface="+mn-cs"/>
              </a:defRPr>
            </a:pPr>
            <a:endParaRPr lang="en-US"/>
          </a:p>
        </c:txPr>
        <c:crossAx val="672029136"/>
        <c:crosses val="autoZero"/>
        <c:auto val="1"/>
        <c:lblOffset val="100"/>
        <c:baseTimeUnit val="days"/>
      </c:dateAx>
      <c:valAx>
        <c:axId val="672029136"/>
        <c:scaling>
          <c:orientation val="minMax"/>
        </c:scaling>
        <c:delete val="0"/>
        <c:axPos val="l"/>
        <c:title>
          <c:tx>
            <c:rich>
              <a:bodyPr rot="-5400000" spcFirstLastPara="1" vertOverflow="ellipsis" vert="horz" wrap="square" anchor="ctr" anchorCtr="1"/>
              <a:lstStyle/>
              <a:p>
                <a:pPr>
                  <a:defRPr sz="900" b="1" i="0" u="none" strike="noStrike" kern="1200" cap="all" baseline="0">
                    <a:solidFill>
                      <a:sysClr val="windowText" lastClr="000000"/>
                    </a:solidFill>
                    <a:latin typeface="+mn-lt"/>
                    <a:ea typeface="+mn-ea"/>
                    <a:cs typeface="+mn-cs"/>
                  </a:defRPr>
                </a:pPr>
                <a:r>
                  <a:rPr lang="en-US" b="1">
                    <a:solidFill>
                      <a:sysClr val="windowText" lastClr="000000"/>
                    </a:solidFill>
                  </a:rPr>
                  <a:t>000s of Currency</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spc="20" baseline="0">
                <a:solidFill>
                  <a:sysClr val="windowText" lastClr="000000"/>
                </a:solidFill>
                <a:latin typeface="+mn-lt"/>
                <a:ea typeface="+mn-ea"/>
                <a:cs typeface="+mn-cs"/>
              </a:defRPr>
            </a:pPr>
            <a:endParaRPr lang="en-US"/>
          </a:p>
        </c:txPr>
        <c:crossAx val="672026304"/>
        <c:crosses val="autoZero"/>
        <c:crossBetween val="between"/>
      </c:valAx>
      <c:spPr>
        <a:gradFill>
          <a:gsLst>
            <a:gs pos="100000">
              <a:schemeClr val="lt1">
                <a:lumMod val="95000"/>
              </a:schemeClr>
            </a:gs>
            <a:gs pos="0">
              <a:schemeClr val="lt1"/>
            </a:gs>
          </a:gsLst>
          <a:lin ang="5400000" scaled="0"/>
        </a:grad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cfo.university/assessment" TargetMode="External"/><Relationship Id="rId2" Type="http://schemas.openxmlformats.org/officeDocument/2006/relationships/image" Target="../media/image1.png"/><Relationship Id="rId1" Type="http://schemas.openxmlformats.org/officeDocument/2006/relationships/hyperlink" Target="http://cfo.university/" TargetMode="External"/><Relationship Id="rId6" Type="http://schemas.openxmlformats.org/officeDocument/2006/relationships/hyperlink" Target="https://player.vimeo.com/video/232103116" TargetMode="External"/><Relationship Id="rId5" Type="http://schemas.openxmlformats.org/officeDocument/2006/relationships/hyperlink" Target="http://eepurl.com/c0amFD" TargetMode="External"/><Relationship Id="rId4" Type="http://schemas.openxmlformats.org/officeDocument/2006/relationships/hyperlink" Target="http://cfo.university/register"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313265</xdr:colOff>
      <xdr:row>1</xdr:row>
      <xdr:rowOff>304800</xdr:rowOff>
    </xdr:from>
    <xdr:to>
      <xdr:col>7</xdr:col>
      <xdr:colOff>269982</xdr:colOff>
      <xdr:row>3</xdr:row>
      <xdr:rowOff>198967</xdr:rowOff>
    </xdr:to>
    <xdr:pic>
      <xdr:nvPicPr>
        <xdr:cNvPr id="2" name="Picture 1">
          <a:hlinkClick xmlns:r="http://schemas.openxmlformats.org/officeDocument/2006/relationships" r:id="rId1"/>
          <a:extLst>
            <a:ext uri="{FF2B5EF4-FFF2-40B4-BE49-F238E27FC236}">
              <a16:creationId xmlns:a16="http://schemas.microsoft.com/office/drawing/2014/main" id="{46F13183-5CEB-43B2-BB96-A8778C4E99E2}"/>
            </a:ext>
          </a:extLst>
        </xdr:cNvPr>
        <xdr:cNvPicPr>
          <a:picLocks noChangeAspect="1"/>
        </xdr:cNvPicPr>
      </xdr:nvPicPr>
      <xdr:blipFill>
        <a:blip xmlns:r="http://schemas.openxmlformats.org/officeDocument/2006/relationships" r:embed="rId2"/>
        <a:stretch>
          <a:fillRect/>
        </a:stretch>
      </xdr:blipFill>
      <xdr:spPr>
        <a:xfrm>
          <a:off x="7620845" y="495300"/>
          <a:ext cx="2364637" cy="404707"/>
        </a:xfrm>
        <a:prstGeom prst="rect">
          <a:avLst/>
        </a:prstGeom>
      </xdr:spPr>
    </xdr:pic>
    <xdr:clientData/>
  </xdr:twoCellAnchor>
  <xdr:twoCellAnchor>
    <xdr:from>
      <xdr:col>4</xdr:col>
      <xdr:colOff>430903</xdr:colOff>
      <xdr:row>12</xdr:row>
      <xdr:rowOff>99209</xdr:rowOff>
    </xdr:from>
    <xdr:to>
      <xdr:col>6</xdr:col>
      <xdr:colOff>148963</xdr:colOff>
      <xdr:row>13</xdr:row>
      <xdr:rowOff>99209</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5EC8AF14-8FB7-4BA4-86CA-40B80CA9BEC2}"/>
            </a:ext>
          </a:extLst>
        </xdr:cNvPr>
        <xdr:cNvSpPr/>
      </xdr:nvSpPr>
      <xdr:spPr>
        <a:xfrm>
          <a:off x="8340463" y="4031129"/>
          <a:ext cx="922020" cy="31242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Click Here</a:t>
          </a:r>
        </a:p>
      </xdr:txBody>
    </xdr:sp>
    <xdr:clientData/>
  </xdr:twoCellAnchor>
  <xdr:twoCellAnchor>
    <xdr:from>
      <xdr:col>4</xdr:col>
      <xdr:colOff>194982</xdr:colOff>
      <xdr:row>17</xdr:row>
      <xdr:rowOff>489025</xdr:rowOff>
    </xdr:from>
    <xdr:to>
      <xdr:col>6</xdr:col>
      <xdr:colOff>377862</xdr:colOff>
      <xdr:row>18</xdr:row>
      <xdr:rowOff>260425</xdr:rowOff>
    </xdr:to>
    <xdr:sp macro="" textlink="">
      <xdr:nvSpPr>
        <xdr:cNvPr id="4" name="Rectangle: Rounded Corners 3">
          <a:hlinkClick xmlns:r="http://schemas.openxmlformats.org/officeDocument/2006/relationships" r:id="rId4"/>
          <a:extLst>
            <a:ext uri="{FF2B5EF4-FFF2-40B4-BE49-F238E27FC236}">
              <a16:creationId xmlns:a16="http://schemas.microsoft.com/office/drawing/2014/main" id="{5E0105BA-85E3-4067-A080-089D23D9B498}"/>
            </a:ext>
          </a:extLst>
        </xdr:cNvPr>
        <xdr:cNvSpPr/>
      </xdr:nvSpPr>
      <xdr:spPr>
        <a:xfrm>
          <a:off x="8104542" y="5899225"/>
          <a:ext cx="1386840" cy="30480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Join CFO.Universiy</a:t>
          </a:r>
        </a:p>
      </xdr:txBody>
    </xdr:sp>
    <xdr:clientData/>
  </xdr:twoCellAnchor>
  <xdr:twoCellAnchor>
    <xdr:from>
      <xdr:col>4</xdr:col>
      <xdr:colOff>124609</xdr:colOff>
      <xdr:row>23</xdr:row>
      <xdr:rowOff>107128</xdr:rowOff>
    </xdr:from>
    <xdr:to>
      <xdr:col>6</xdr:col>
      <xdr:colOff>566569</xdr:colOff>
      <xdr:row>24</xdr:row>
      <xdr:rowOff>91888</xdr:rowOff>
    </xdr:to>
    <xdr:sp macro="" textlink="">
      <xdr:nvSpPr>
        <xdr:cNvPr id="5" name="Rectangle: Rounded Corners 4">
          <a:hlinkClick xmlns:r="http://schemas.openxmlformats.org/officeDocument/2006/relationships" r:id="rId5"/>
          <a:extLst>
            <a:ext uri="{FF2B5EF4-FFF2-40B4-BE49-F238E27FC236}">
              <a16:creationId xmlns:a16="http://schemas.microsoft.com/office/drawing/2014/main" id="{783AF264-2482-4BAE-98BC-7A0FB4AA846B}"/>
            </a:ext>
          </a:extLst>
        </xdr:cNvPr>
        <xdr:cNvSpPr/>
      </xdr:nvSpPr>
      <xdr:spPr>
        <a:xfrm>
          <a:off x="8034169" y="7643308"/>
          <a:ext cx="1645920" cy="29718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The</a:t>
          </a:r>
          <a:r>
            <a:rPr lang="en-US" sz="1200" b="1" baseline="0"/>
            <a:t> Balanced Digest</a:t>
          </a:r>
          <a:endParaRPr lang="en-US" sz="1200" b="1"/>
        </a:p>
      </xdr:txBody>
    </xdr:sp>
    <xdr:clientData/>
  </xdr:twoCellAnchor>
  <xdr:twoCellAnchor>
    <xdr:from>
      <xdr:col>3</xdr:col>
      <xdr:colOff>259977</xdr:colOff>
      <xdr:row>24</xdr:row>
      <xdr:rowOff>295835</xdr:rowOff>
    </xdr:from>
    <xdr:to>
      <xdr:col>7</xdr:col>
      <xdr:colOff>358589</xdr:colOff>
      <xdr:row>25</xdr:row>
      <xdr:rowOff>277905</xdr:rowOff>
    </xdr:to>
    <xdr:sp macro="" textlink="">
      <xdr:nvSpPr>
        <xdr:cNvPr id="6" name="Rectangle: Rounded Corners 5">
          <a:hlinkClick xmlns:r="http://schemas.openxmlformats.org/officeDocument/2006/relationships" r:id="rId6"/>
          <a:extLst>
            <a:ext uri="{FF2B5EF4-FFF2-40B4-BE49-F238E27FC236}">
              <a16:creationId xmlns:a16="http://schemas.microsoft.com/office/drawing/2014/main" id="{67B73E5A-1742-4EBB-AA04-3DB9212AAB71}"/>
            </a:ext>
          </a:extLst>
        </xdr:cNvPr>
        <xdr:cNvSpPr/>
      </xdr:nvSpPr>
      <xdr:spPr>
        <a:xfrm>
          <a:off x="7567557" y="8144435"/>
          <a:ext cx="2506532" cy="294490"/>
        </a:xfrm>
        <a:prstGeom prst="roundRect">
          <a:avLst/>
        </a:prstGeom>
        <a:solidFill>
          <a:srgbClr val="375D4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rPr>
            <a:t>Welcome</a:t>
          </a:r>
          <a:r>
            <a:rPr lang="en-US" sz="1400" b="1" baseline="0">
              <a:solidFill>
                <a:schemeClr val="bg1"/>
              </a:solidFill>
            </a:rPr>
            <a:t> to CFO.University</a:t>
          </a:r>
          <a:endParaRPr lang="en-US" sz="14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539750</xdr:colOff>
      <xdr:row>66</xdr:row>
      <xdr:rowOff>66675</xdr:rowOff>
    </xdr:from>
    <xdr:to>
      <xdr:col>19</xdr:col>
      <xdr:colOff>254000</xdr:colOff>
      <xdr:row>90</xdr:row>
      <xdr:rowOff>123826</xdr:rowOff>
    </xdr:to>
    <xdr:graphicFrame macro="">
      <xdr:nvGraphicFramePr>
        <xdr:cNvPr id="3" name="Chart 2">
          <a:extLst>
            <a:ext uri="{FF2B5EF4-FFF2-40B4-BE49-F238E27FC236}">
              <a16:creationId xmlns:a16="http://schemas.microsoft.com/office/drawing/2014/main" id="{7AB48063-5249-4D0D-B71B-360F731DEB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339725</xdr:colOff>
      <xdr:row>66</xdr:row>
      <xdr:rowOff>41275</xdr:rowOff>
    </xdr:from>
    <xdr:to>
      <xdr:col>9</xdr:col>
      <xdr:colOff>149225</xdr:colOff>
      <xdr:row>90</xdr:row>
      <xdr:rowOff>98426</xdr:rowOff>
    </xdr:to>
    <xdr:graphicFrame macro="">
      <xdr:nvGraphicFramePr>
        <xdr:cNvPr id="5" name="Chart 4">
          <a:extLst>
            <a:ext uri="{FF2B5EF4-FFF2-40B4-BE49-F238E27FC236}">
              <a16:creationId xmlns:a16="http://schemas.microsoft.com/office/drawing/2014/main" id="{7990E799-C957-4539-ACA7-0C210D5DAA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330200</xdr:colOff>
      <xdr:row>92</xdr:row>
      <xdr:rowOff>107950</xdr:rowOff>
    </xdr:from>
    <xdr:to>
      <xdr:col>9</xdr:col>
      <xdr:colOff>139700</xdr:colOff>
      <xdr:row>117</xdr:row>
      <xdr:rowOff>12701</xdr:rowOff>
    </xdr:to>
    <xdr:graphicFrame macro="">
      <xdr:nvGraphicFramePr>
        <xdr:cNvPr id="6" name="Chart 5">
          <a:extLst>
            <a:ext uri="{FF2B5EF4-FFF2-40B4-BE49-F238E27FC236}">
              <a16:creationId xmlns:a16="http://schemas.microsoft.com/office/drawing/2014/main" id="{BCB1CA07-47E6-4A4F-90F4-B671BCDB5A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508000</xdr:colOff>
      <xdr:row>92</xdr:row>
      <xdr:rowOff>117475</xdr:rowOff>
    </xdr:from>
    <xdr:to>
      <xdr:col>19</xdr:col>
      <xdr:colOff>222250</xdr:colOff>
      <xdr:row>117</xdr:row>
      <xdr:rowOff>22226</xdr:rowOff>
    </xdr:to>
    <xdr:graphicFrame macro="">
      <xdr:nvGraphicFramePr>
        <xdr:cNvPr id="7" name="Chart 6">
          <a:extLst>
            <a:ext uri="{FF2B5EF4-FFF2-40B4-BE49-F238E27FC236}">
              <a16:creationId xmlns:a16="http://schemas.microsoft.com/office/drawing/2014/main" id="{813A07A7-9949-451C-AFAB-ECC4996F95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609600</xdr:colOff>
      <xdr:row>8</xdr:row>
      <xdr:rowOff>85725</xdr:rowOff>
    </xdr:from>
    <xdr:to>
      <xdr:col>26</xdr:col>
      <xdr:colOff>19050</xdr:colOff>
      <xdr:row>11</xdr:row>
      <xdr:rowOff>0</xdr:rowOff>
    </xdr:to>
    <xdr:pic>
      <xdr:nvPicPr>
        <xdr:cNvPr id="4" name="Picture 3">
          <a:extLst>
            <a:ext uri="{FF2B5EF4-FFF2-40B4-BE49-F238E27FC236}">
              <a16:creationId xmlns:a16="http://schemas.microsoft.com/office/drawing/2014/main" id="{46B92389-0841-492D-A3EE-6E2F887A77E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2382500" y="1152525"/>
          <a:ext cx="647700" cy="657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fo.university/library/article/why-every-business-should-build-weekly-cash-flow-forecasts-mooney"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15"/>
  <sheetViews>
    <sheetView tabSelected="1" zoomScale="85" zoomScaleNormal="85" workbookViewId="0">
      <selection activeCell="L8" sqref="L8:L13"/>
    </sheetView>
  </sheetViews>
  <sheetFormatPr baseColWidth="10" defaultColWidth="11.19921875" defaultRowHeight="15"/>
  <cols>
    <col min="1" max="1" width="32.796875" style="60" customWidth="1"/>
    <col min="2" max="2" width="13.796875" style="60" customWidth="1"/>
    <col min="3" max="9" width="11.19921875" style="60"/>
    <col min="10" max="10" width="13.796875" style="60" customWidth="1"/>
    <col min="11" max="11" width="11.19921875" style="60" customWidth="1"/>
    <col min="12" max="12" width="104.59765625" style="60" customWidth="1"/>
    <col min="13" max="16384" width="11.19921875" style="60"/>
  </cols>
  <sheetData>
    <row r="1" spans="1:57" ht="16" thickBot="1">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row>
    <row r="2" spans="1:57" ht="25.75" customHeight="1">
      <c r="A2" s="59"/>
      <c r="B2" s="106"/>
      <c r="C2" s="107"/>
      <c r="D2" s="61"/>
      <c r="E2" s="61"/>
      <c r="F2" s="61"/>
      <c r="G2" s="61"/>
      <c r="H2" s="61"/>
      <c r="I2" s="107"/>
      <c r="J2" s="110"/>
      <c r="K2" s="59"/>
      <c r="L2" s="94" t="s">
        <v>60</v>
      </c>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62"/>
      <c r="BE2" s="62"/>
    </row>
    <row r="3" spans="1:57">
      <c r="A3" s="59"/>
      <c r="B3" s="108"/>
      <c r="C3" s="109"/>
      <c r="D3" s="63"/>
      <c r="E3" s="63"/>
      <c r="F3" s="63"/>
      <c r="G3" s="63"/>
      <c r="H3" s="63"/>
      <c r="I3" s="109"/>
      <c r="J3" s="111"/>
      <c r="K3" s="59"/>
      <c r="L3" s="95"/>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62"/>
      <c r="BE3" s="62"/>
    </row>
    <row r="4" spans="1:57" ht="40.75" customHeight="1" thickBot="1">
      <c r="A4" s="59"/>
      <c r="B4" s="108"/>
      <c r="C4" s="109"/>
      <c r="D4" s="63"/>
      <c r="E4" s="63"/>
      <c r="F4" s="63"/>
      <c r="G4" s="63"/>
      <c r="H4" s="63"/>
      <c r="I4" s="109"/>
      <c r="J4" s="111"/>
      <c r="K4" s="59"/>
      <c r="L4" s="96"/>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62"/>
      <c r="BE4" s="62"/>
    </row>
    <row r="5" spans="1:57" ht="30" customHeight="1" thickTop="1">
      <c r="A5" s="59"/>
      <c r="B5" s="112" t="s">
        <v>53</v>
      </c>
      <c r="C5" s="113"/>
      <c r="D5" s="113"/>
      <c r="E5" s="113"/>
      <c r="F5" s="113"/>
      <c r="G5" s="113"/>
      <c r="H5" s="113"/>
      <c r="I5" s="113"/>
      <c r="J5" s="114"/>
      <c r="K5" s="59"/>
      <c r="L5" s="97" t="s">
        <v>59</v>
      </c>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62"/>
      <c r="BE5" s="62"/>
    </row>
    <row r="6" spans="1:57" ht="30" customHeight="1" thickBot="1">
      <c r="A6" s="59"/>
      <c r="B6" s="112"/>
      <c r="C6" s="113"/>
      <c r="D6" s="113"/>
      <c r="E6" s="113"/>
      <c r="F6" s="113"/>
      <c r="G6" s="113"/>
      <c r="H6" s="113"/>
      <c r="I6" s="113"/>
      <c r="J6" s="114"/>
      <c r="K6" s="59"/>
      <c r="L6" s="98"/>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62"/>
      <c r="BE6" s="62"/>
    </row>
    <row r="7" spans="1:57" ht="20" customHeight="1" thickTop="1">
      <c r="A7" s="59"/>
      <c r="B7" s="64"/>
      <c r="C7" s="65"/>
      <c r="D7" s="65"/>
      <c r="E7" s="65"/>
      <c r="F7" s="65"/>
      <c r="G7" s="65"/>
      <c r="H7" s="65"/>
      <c r="I7" s="65"/>
      <c r="J7" s="66"/>
      <c r="K7" s="59"/>
      <c r="L7" s="88"/>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62"/>
      <c r="BE7" s="62"/>
    </row>
    <row r="8" spans="1:57" ht="30" customHeight="1">
      <c r="A8" s="59"/>
      <c r="B8" s="99" t="s">
        <v>54</v>
      </c>
      <c r="C8" s="100"/>
      <c r="D8" s="100"/>
      <c r="E8" s="100"/>
      <c r="F8" s="100"/>
      <c r="G8" s="100"/>
      <c r="H8" s="100"/>
      <c r="I8" s="100"/>
      <c r="J8" s="101"/>
      <c r="K8" s="67"/>
      <c r="L8" s="92" t="s">
        <v>64</v>
      </c>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62"/>
      <c r="BE8" s="62"/>
    </row>
    <row r="9" spans="1:57" ht="30" customHeight="1">
      <c r="A9" s="59"/>
      <c r="B9" s="99"/>
      <c r="C9" s="100"/>
      <c r="D9" s="100"/>
      <c r="E9" s="100"/>
      <c r="F9" s="100"/>
      <c r="G9" s="100"/>
      <c r="H9" s="100"/>
      <c r="I9" s="100"/>
      <c r="J9" s="101"/>
      <c r="K9" s="67"/>
      <c r="L9" s="92"/>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62"/>
      <c r="BE9" s="62"/>
    </row>
    <row r="10" spans="1:57" ht="20" customHeight="1">
      <c r="A10" s="59"/>
      <c r="B10" s="68"/>
      <c r="C10" s="69"/>
      <c r="D10" s="69"/>
      <c r="E10" s="69"/>
      <c r="F10" s="69"/>
      <c r="G10" s="69"/>
      <c r="H10" s="69"/>
      <c r="I10" s="69"/>
      <c r="J10" s="70"/>
      <c r="K10" s="67"/>
      <c r="L10" s="92"/>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62"/>
      <c r="BE10" s="62"/>
    </row>
    <row r="11" spans="1:57" ht="30" customHeight="1">
      <c r="A11" s="59"/>
      <c r="B11" s="99" t="s">
        <v>55</v>
      </c>
      <c r="C11" s="100"/>
      <c r="D11" s="100"/>
      <c r="E11" s="100"/>
      <c r="F11" s="100"/>
      <c r="G11" s="100"/>
      <c r="H11" s="100"/>
      <c r="I11" s="100"/>
      <c r="J11" s="101"/>
      <c r="K11" s="67"/>
      <c r="L11" s="89" t="s">
        <v>62</v>
      </c>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62"/>
      <c r="BE11" s="62"/>
    </row>
    <row r="12" spans="1:57" ht="24.5" customHeight="1">
      <c r="A12" s="71"/>
      <c r="B12" s="99"/>
      <c r="C12" s="100"/>
      <c r="D12" s="100"/>
      <c r="E12" s="100"/>
      <c r="F12" s="100"/>
      <c r="G12" s="100"/>
      <c r="H12" s="100"/>
      <c r="I12" s="100"/>
      <c r="J12" s="101"/>
      <c r="K12" s="67"/>
      <c r="L12" s="93" t="s">
        <v>61</v>
      </c>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62"/>
      <c r="BE12" s="62"/>
    </row>
    <row r="13" spans="1:57" ht="25" customHeight="1">
      <c r="A13" s="71"/>
      <c r="B13" s="72"/>
      <c r="C13" s="73"/>
      <c r="D13" s="73"/>
      <c r="E13" s="73"/>
      <c r="F13" s="73"/>
      <c r="G13" s="73"/>
      <c r="H13" s="73"/>
      <c r="I13" s="73"/>
      <c r="J13" s="74"/>
      <c r="K13" s="67"/>
      <c r="L13" s="93"/>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62"/>
      <c r="BE13" s="62"/>
    </row>
    <row r="14" spans="1:57" ht="25" customHeight="1">
      <c r="A14" s="71"/>
      <c r="B14" s="72"/>
      <c r="C14" s="73"/>
      <c r="D14" s="73"/>
      <c r="E14" s="73"/>
      <c r="F14" s="73"/>
      <c r="G14" s="73"/>
      <c r="H14" s="73"/>
      <c r="I14" s="73"/>
      <c r="J14" s="74"/>
      <c r="K14" s="67"/>
      <c r="L14" s="91" t="s">
        <v>63</v>
      </c>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62"/>
      <c r="BE14" s="62"/>
    </row>
    <row r="15" spans="1:57" ht="20" customHeight="1">
      <c r="A15" s="59"/>
      <c r="B15" s="64"/>
      <c r="C15" s="65"/>
      <c r="D15" s="65"/>
      <c r="E15" s="65"/>
      <c r="F15" s="65"/>
      <c r="G15" s="65"/>
      <c r="H15" s="65"/>
      <c r="I15" s="65"/>
      <c r="J15" s="66"/>
      <c r="K15" s="67"/>
      <c r="L15" s="91"/>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62"/>
      <c r="BE15" s="62"/>
    </row>
    <row r="16" spans="1:57" ht="12.5" customHeight="1">
      <c r="A16" s="59"/>
      <c r="B16" s="75"/>
      <c r="C16" s="76"/>
      <c r="D16" s="76"/>
      <c r="E16" s="76"/>
      <c r="F16" s="76"/>
      <c r="G16" s="76"/>
      <c r="H16" s="76"/>
      <c r="I16" s="76"/>
      <c r="J16" s="77"/>
      <c r="K16" s="78"/>
      <c r="L16" s="91"/>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62"/>
      <c r="BE16" s="62"/>
    </row>
    <row r="17" spans="1:57" ht="35.5" customHeight="1" thickBot="1">
      <c r="A17" s="71"/>
      <c r="B17" s="115" t="s">
        <v>56</v>
      </c>
      <c r="C17" s="116"/>
      <c r="D17" s="116"/>
      <c r="E17" s="116"/>
      <c r="F17" s="116"/>
      <c r="G17" s="116"/>
      <c r="H17" s="116"/>
      <c r="I17" s="116"/>
      <c r="J17" s="117"/>
      <c r="K17" s="78"/>
      <c r="L17" s="90" t="s">
        <v>30</v>
      </c>
      <c r="M17" s="67"/>
      <c r="N17" s="67"/>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62"/>
      <c r="BE17" s="62"/>
    </row>
    <row r="18" spans="1:57" ht="42.5" customHeight="1">
      <c r="A18" s="59"/>
      <c r="B18" s="115"/>
      <c r="C18" s="116"/>
      <c r="D18" s="116"/>
      <c r="E18" s="116"/>
      <c r="F18" s="116"/>
      <c r="G18" s="116"/>
      <c r="H18" s="116"/>
      <c r="I18" s="116"/>
      <c r="J18" s="117"/>
      <c r="K18" s="78"/>
      <c r="L18" s="59"/>
      <c r="M18" s="67"/>
      <c r="N18" s="67"/>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62"/>
      <c r="BE18" s="62"/>
    </row>
    <row r="19" spans="1:57" ht="31.75" customHeight="1">
      <c r="A19" s="59"/>
      <c r="B19" s="80"/>
      <c r="C19" s="76"/>
      <c r="D19" s="76"/>
      <c r="E19" s="76"/>
      <c r="F19" s="76"/>
      <c r="G19" s="76"/>
      <c r="H19" s="76"/>
      <c r="I19" s="76"/>
      <c r="J19" s="77"/>
      <c r="K19" s="78"/>
      <c r="L19" s="59"/>
      <c r="M19" s="67"/>
      <c r="N19" s="67"/>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62"/>
      <c r="BE19" s="62"/>
    </row>
    <row r="20" spans="1:57" ht="20" customHeight="1">
      <c r="A20" s="59"/>
      <c r="B20" s="81"/>
      <c r="C20" s="63"/>
      <c r="D20" s="63"/>
      <c r="E20" s="63"/>
      <c r="F20" s="63"/>
      <c r="G20" s="63"/>
      <c r="H20" s="63"/>
      <c r="I20" s="63"/>
      <c r="J20" s="82"/>
      <c r="K20" s="78"/>
      <c r="L20" s="79"/>
      <c r="M20" s="67"/>
      <c r="N20" s="67"/>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62"/>
      <c r="BE20" s="62"/>
    </row>
    <row r="21" spans="1:57" ht="25" customHeight="1">
      <c r="A21" s="71"/>
      <c r="B21" s="99" t="s">
        <v>57</v>
      </c>
      <c r="C21" s="100"/>
      <c r="D21" s="100"/>
      <c r="E21" s="100"/>
      <c r="F21" s="100"/>
      <c r="G21" s="100"/>
      <c r="H21" s="100"/>
      <c r="I21" s="100"/>
      <c r="J21" s="101"/>
      <c r="K21" s="78"/>
      <c r="L21" s="79"/>
      <c r="M21" s="67"/>
      <c r="N21" s="67"/>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62"/>
      <c r="BE21" s="62"/>
    </row>
    <row r="22" spans="1:57" ht="25" customHeight="1">
      <c r="A22" s="59"/>
      <c r="B22" s="99"/>
      <c r="C22" s="100"/>
      <c r="D22" s="100"/>
      <c r="E22" s="100"/>
      <c r="F22" s="100"/>
      <c r="G22" s="100"/>
      <c r="H22" s="100"/>
      <c r="I22" s="100"/>
      <c r="J22" s="101"/>
      <c r="K22" s="78"/>
      <c r="L22" s="59"/>
      <c r="M22" s="67"/>
      <c r="N22" s="67"/>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62"/>
      <c r="BE22" s="62"/>
    </row>
    <row r="23" spans="1:57" ht="25" customHeight="1">
      <c r="A23" s="71"/>
      <c r="B23" s="99"/>
      <c r="C23" s="100"/>
      <c r="D23" s="100"/>
      <c r="E23" s="100"/>
      <c r="F23" s="100"/>
      <c r="G23" s="100"/>
      <c r="H23" s="100"/>
      <c r="I23" s="100"/>
      <c r="J23" s="101"/>
      <c r="K23" s="78"/>
      <c r="L23" s="78"/>
      <c r="M23" s="67"/>
      <c r="N23" s="67"/>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62"/>
      <c r="BE23" s="62"/>
    </row>
    <row r="24" spans="1:57" ht="25" customHeight="1">
      <c r="A24" s="59"/>
      <c r="B24" s="83"/>
      <c r="C24" s="84"/>
      <c r="D24" s="84"/>
      <c r="E24" s="84"/>
      <c r="F24" s="84"/>
      <c r="G24" s="84"/>
      <c r="H24" s="84"/>
      <c r="I24" s="84"/>
      <c r="J24" s="85"/>
      <c r="K24" s="67"/>
      <c r="L24" s="67"/>
      <c r="M24" s="67"/>
      <c r="N24" s="67"/>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62"/>
      <c r="BE24" s="62"/>
    </row>
    <row r="25" spans="1:57" ht="25" customHeight="1">
      <c r="A25" s="59"/>
      <c r="B25" s="80"/>
      <c r="C25" s="76"/>
      <c r="D25" s="76"/>
      <c r="E25" s="76"/>
      <c r="F25" s="76"/>
      <c r="G25" s="76"/>
      <c r="H25" s="76"/>
      <c r="I25" s="76"/>
      <c r="J25" s="77"/>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62"/>
      <c r="BE25" s="62"/>
    </row>
    <row r="26" spans="1:57" ht="25" customHeight="1">
      <c r="A26" s="59"/>
      <c r="B26" s="75"/>
      <c r="C26" s="86"/>
      <c r="D26" s="102"/>
      <c r="E26" s="102"/>
      <c r="F26" s="102"/>
      <c r="G26" s="102"/>
      <c r="H26" s="102"/>
      <c r="I26" s="86"/>
      <c r="J26" s="87"/>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62"/>
      <c r="BE26" s="62"/>
    </row>
    <row r="27" spans="1:57" ht="7.25" customHeight="1">
      <c r="A27" s="59"/>
      <c r="B27" s="75"/>
      <c r="C27" s="86"/>
      <c r="D27" s="86"/>
      <c r="E27" s="86"/>
      <c r="F27" s="86"/>
      <c r="G27" s="86"/>
      <c r="H27" s="86"/>
      <c r="I27" s="86"/>
      <c r="J27" s="87"/>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row>
    <row r="28" spans="1:57" ht="27.5" customHeight="1" thickBot="1">
      <c r="A28" s="59"/>
      <c r="B28" s="103" t="s">
        <v>58</v>
      </c>
      <c r="C28" s="104"/>
      <c r="D28" s="104"/>
      <c r="E28" s="104"/>
      <c r="F28" s="104"/>
      <c r="G28" s="104"/>
      <c r="H28" s="104"/>
      <c r="I28" s="104"/>
      <c r="J28" s="105"/>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row>
    <row r="29" spans="1:57">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row>
    <row r="30" spans="1:57">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row>
    <row r="31" spans="1:57">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row>
    <row r="32" spans="1:57">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row>
    <row r="33" spans="1:57">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row>
    <row r="34" spans="1:57">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row>
    <row r="35" spans="1:57">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row>
    <row r="36" spans="1:57">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row>
    <row r="37" spans="1:57">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row>
    <row r="38" spans="1:57">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row>
    <row r="39" spans="1:57">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row>
    <row r="40" spans="1:57">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row>
    <row r="41" spans="1:57">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row>
    <row r="42" spans="1:57">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row>
    <row r="43" spans="1:57">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row>
    <row r="44" spans="1:57">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row>
    <row r="45" spans="1:57">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row>
    <row r="46" spans="1:57">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row>
    <row r="47" spans="1:57">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row>
    <row r="48" spans="1:57">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row>
    <row r="49" spans="1:57">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row>
    <row r="50" spans="1:57">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row>
    <row r="51" spans="1:57">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row>
    <row r="52" spans="1:57">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row>
    <row r="53" spans="1:57">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row>
    <row r="54" spans="1:57">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row>
    <row r="55" spans="1:57">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row>
    <row r="56" spans="1:57">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row>
    <row r="57" spans="1:57">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row>
    <row r="58" spans="1:57">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row>
    <row r="59" spans="1:57">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row>
    <row r="60" spans="1:57">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row>
    <row r="61" spans="1:57">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row>
    <row r="62" spans="1:57">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row>
    <row r="63" spans="1:57">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row>
    <row r="64" spans="1:57">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row>
    <row r="65" spans="1:57">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row>
    <row r="66" spans="1:57">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row>
    <row r="67" spans="1:57">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row>
    <row r="68" spans="1:57">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row>
    <row r="69" spans="1:57">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row>
    <row r="70" spans="1:57">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row>
    <row r="71" spans="1:57">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row>
    <row r="72" spans="1:57">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row>
    <row r="73" spans="1:57">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row>
    <row r="74" spans="1:57">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row>
    <row r="75" spans="1:57">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row>
    <row r="76" spans="1:57">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row>
    <row r="77" spans="1:57">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row>
    <row r="78" spans="1:57">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row>
    <row r="79" spans="1:57">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row>
    <row r="80" spans="1:57">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row>
    <row r="81" spans="1:57">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row>
    <row r="82" spans="1:57">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row>
    <row r="83" spans="1:57">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row>
    <row r="84" spans="1:57">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row>
    <row r="85" spans="1:57">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row>
    <row r="86" spans="1:57">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row>
    <row r="87" spans="1:57">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row>
    <row r="88" spans="1:57">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row>
    <row r="89" spans="1:57">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row>
    <row r="90" spans="1:57">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row>
    <row r="91" spans="1:57">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row>
    <row r="92" spans="1:57">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row>
    <row r="93" spans="1:57">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row>
    <row r="94" spans="1:57">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row>
    <row r="95" spans="1:57">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row>
    <row r="96" spans="1:57">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row>
    <row r="97" spans="1:57">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row>
    <row r="98" spans="1:57">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row>
    <row r="99" spans="1:57">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row>
    <row r="100" spans="1:57">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row>
    <row r="101" spans="1:57">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row>
    <row r="102" spans="1:57">
      <c r="A102" s="62"/>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row>
    <row r="103" spans="1:57">
      <c r="A103" s="62"/>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row>
    <row r="104" spans="1:57">
      <c r="A104" s="62"/>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row>
    <row r="105" spans="1:57">
      <c r="A105" s="62"/>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row>
    <row r="106" spans="1:57">
      <c r="A106" s="62"/>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row>
    <row r="107" spans="1:57">
      <c r="A107" s="62"/>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row>
    <row r="108" spans="1:57">
      <c r="A108" s="62"/>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row>
    <row r="109" spans="1:57">
      <c r="A109" s="62"/>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row>
    <row r="110" spans="1:57">
      <c r="A110" s="62"/>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row>
    <row r="111" spans="1:57">
      <c r="A111" s="62"/>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row>
    <row r="112" spans="1:57">
      <c r="A112" s="62"/>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row>
    <row r="113" spans="1:57">
      <c r="A113" s="62"/>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row>
    <row r="114" spans="1:57">
      <c r="A114" s="62"/>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row>
    <row r="115" spans="1:57">
      <c r="A115" s="62"/>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row>
    <row r="116" spans="1:57">
      <c r="A116" s="62"/>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59"/>
      <c r="BC116" s="59"/>
      <c r="BD116" s="59"/>
      <c r="BE116" s="59"/>
    </row>
    <row r="117" spans="1:57">
      <c r="A117" s="62"/>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row>
    <row r="118" spans="1:57">
      <c r="A118" s="62"/>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c r="BD118" s="59"/>
      <c r="BE118" s="59"/>
    </row>
    <row r="119" spans="1:57">
      <c r="A119" s="62"/>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59"/>
    </row>
    <row r="120" spans="1:57">
      <c r="A120" s="62"/>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row>
    <row r="121" spans="1:57">
      <c r="A121" s="62"/>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row>
    <row r="122" spans="1:57">
      <c r="A122" s="62"/>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c r="BD122" s="59"/>
      <c r="BE122" s="59"/>
    </row>
    <row r="123" spans="1:57">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row>
    <row r="124" spans="1:57">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9"/>
      <c r="BB124" s="59"/>
      <c r="BC124" s="59"/>
      <c r="BD124" s="59"/>
      <c r="BE124" s="59"/>
    </row>
    <row r="125" spans="1:57">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row>
    <row r="126" spans="1:57">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59"/>
    </row>
    <row r="127" spans="1:57">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row>
    <row r="128" spans="1:57">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59"/>
    </row>
    <row r="129" spans="2:57">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59"/>
      <c r="BD129" s="59"/>
      <c r="BE129" s="59"/>
    </row>
    <row r="130" spans="2:57">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59"/>
    </row>
    <row r="131" spans="2:57">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59"/>
      <c r="BD131" s="59"/>
      <c r="BE131" s="59"/>
    </row>
    <row r="132" spans="2:57">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9"/>
      <c r="BB132" s="59"/>
      <c r="BC132" s="59"/>
      <c r="BD132" s="59"/>
      <c r="BE132" s="59"/>
    </row>
    <row r="133" spans="2:57">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c r="BB133" s="59"/>
      <c r="BC133" s="59"/>
      <c r="BD133" s="59"/>
      <c r="BE133" s="59"/>
    </row>
    <row r="134" spans="2:57">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c r="BB134" s="59"/>
      <c r="BC134" s="59"/>
      <c r="BD134" s="59"/>
      <c r="BE134" s="59"/>
    </row>
    <row r="135" spans="2:57">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59"/>
      <c r="BD135" s="59"/>
      <c r="BE135" s="59"/>
    </row>
    <row r="136" spans="2:57">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c r="BB136" s="59"/>
      <c r="BC136" s="59"/>
      <c r="BD136" s="59"/>
      <c r="BE136" s="59"/>
    </row>
    <row r="137" spans="2:57">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c r="BD137" s="59"/>
      <c r="BE137" s="59"/>
    </row>
    <row r="138" spans="2:57">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row>
    <row r="139" spans="2:57">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row>
    <row r="140" spans="2:57">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59"/>
      <c r="BE140" s="59"/>
    </row>
    <row r="141" spans="2:57">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row>
    <row r="142" spans="2:57">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9"/>
      <c r="BB142" s="59"/>
      <c r="BC142" s="59"/>
      <c r="BD142" s="59"/>
      <c r="BE142" s="59"/>
    </row>
    <row r="143" spans="2:57">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c r="BC143" s="59"/>
      <c r="BD143" s="59"/>
      <c r="BE143" s="59"/>
    </row>
    <row r="144" spans="2:57">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row>
    <row r="145" spans="2:57">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9"/>
      <c r="BB145" s="59"/>
      <c r="BC145" s="59"/>
      <c r="BD145" s="59"/>
      <c r="BE145" s="59"/>
    </row>
    <row r="146" spans="2:57">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9"/>
      <c r="BB146" s="59"/>
      <c r="BC146" s="59"/>
      <c r="BD146" s="59"/>
      <c r="BE146" s="59"/>
    </row>
    <row r="147" spans="2:57">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59"/>
      <c r="BB147" s="59"/>
      <c r="BC147" s="59"/>
      <c r="BD147" s="59"/>
      <c r="BE147" s="59"/>
    </row>
    <row r="148" spans="2:57">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59"/>
      <c r="BB148" s="59"/>
      <c r="BC148" s="59"/>
      <c r="BD148" s="59"/>
      <c r="BE148" s="59"/>
    </row>
    <row r="149" spans="2:57">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c r="BA149" s="59"/>
      <c r="BB149" s="59"/>
      <c r="BC149" s="59"/>
      <c r="BD149" s="59"/>
      <c r="BE149" s="59"/>
    </row>
    <row r="150" spans="2:57">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9"/>
      <c r="AZ150" s="59"/>
      <c r="BA150" s="59"/>
      <c r="BB150" s="59"/>
      <c r="BC150" s="59"/>
      <c r="BD150" s="59"/>
      <c r="BE150" s="59"/>
    </row>
    <row r="151" spans="2:57">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59"/>
      <c r="BB151" s="59"/>
      <c r="BC151" s="59"/>
      <c r="BD151" s="59"/>
      <c r="BE151" s="59"/>
    </row>
    <row r="152" spans="2:57">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row>
    <row r="153" spans="2:57">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row>
    <row r="154" spans="2:57">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9"/>
      <c r="BB154" s="59"/>
      <c r="BC154" s="59"/>
      <c r="BD154" s="59"/>
      <c r="BE154" s="59"/>
    </row>
    <row r="155" spans="2:57">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row>
    <row r="156" spans="2:57">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59"/>
      <c r="BB156" s="59"/>
      <c r="BC156" s="59"/>
      <c r="BD156" s="59"/>
      <c r="BE156" s="59"/>
    </row>
    <row r="157" spans="2:57">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row>
    <row r="158" spans="2:57">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c r="BD158" s="59"/>
      <c r="BE158" s="59"/>
    </row>
    <row r="159" spans="2:57">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9"/>
      <c r="BB159" s="59"/>
      <c r="BC159" s="59"/>
      <c r="BD159" s="59"/>
      <c r="BE159" s="59"/>
    </row>
    <row r="160" spans="2:57">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9"/>
      <c r="BB160" s="59"/>
      <c r="BC160" s="59"/>
      <c r="BD160" s="59"/>
      <c r="BE160" s="59"/>
    </row>
    <row r="161" spans="2:57">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9"/>
      <c r="BB161" s="59"/>
      <c r="BC161" s="59"/>
      <c r="BD161" s="59"/>
      <c r="BE161" s="59"/>
    </row>
    <row r="162" spans="2:57">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row>
    <row r="163" spans="2:57">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row>
    <row r="164" spans="2:57">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row>
    <row r="165" spans="2:57">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row>
    <row r="166" spans="2:57">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59"/>
      <c r="BB166" s="59"/>
      <c r="BC166" s="59"/>
      <c r="BD166" s="59"/>
      <c r="BE166" s="59"/>
    </row>
    <row r="167" spans="2:57">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row>
    <row r="168" spans="2:57">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59"/>
      <c r="BB168" s="59"/>
      <c r="BC168" s="59"/>
      <c r="BD168" s="59"/>
      <c r="BE168" s="59"/>
    </row>
    <row r="169" spans="2:57">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row>
    <row r="170" spans="2:57">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row>
    <row r="171" spans="2:57">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row>
    <row r="172" spans="2:57">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59"/>
      <c r="BB172" s="59"/>
      <c r="BC172" s="59"/>
      <c r="BD172" s="59"/>
      <c r="BE172" s="59"/>
    </row>
    <row r="173" spans="2:57">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row>
    <row r="174" spans="2:57">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row>
    <row r="175" spans="2:57">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9"/>
      <c r="BB175" s="59"/>
      <c r="BC175" s="59"/>
      <c r="BD175" s="59"/>
      <c r="BE175" s="59"/>
    </row>
    <row r="176" spans="2:57">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9"/>
      <c r="BB176" s="59"/>
      <c r="BC176" s="59"/>
      <c r="BD176" s="59"/>
      <c r="BE176" s="59"/>
    </row>
    <row r="177" spans="2:57">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row>
    <row r="178" spans="2:57">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row>
    <row r="179" spans="2:57">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59"/>
      <c r="BB179" s="59"/>
      <c r="BC179" s="59"/>
      <c r="BD179" s="59"/>
      <c r="BE179" s="59"/>
    </row>
    <row r="180" spans="2:57">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c r="AX180" s="59"/>
      <c r="AY180" s="59"/>
      <c r="AZ180" s="59"/>
      <c r="BA180" s="59"/>
      <c r="BB180" s="59"/>
      <c r="BC180" s="59"/>
      <c r="BD180" s="59"/>
      <c r="BE180" s="59"/>
    </row>
    <row r="181" spans="2:57">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59"/>
      <c r="BB181" s="59"/>
      <c r="BC181" s="59"/>
      <c r="BD181" s="59"/>
      <c r="BE181" s="59"/>
    </row>
    <row r="182" spans="2:57">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c r="AW182" s="59"/>
      <c r="AX182" s="59"/>
      <c r="AY182" s="59"/>
      <c r="AZ182" s="59"/>
      <c r="BA182" s="59"/>
      <c r="BB182" s="59"/>
      <c r="BC182" s="59"/>
      <c r="BD182" s="59"/>
      <c r="BE182" s="59"/>
    </row>
    <row r="183" spans="2:57">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row>
    <row r="184" spans="2:57">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9"/>
      <c r="AW184" s="59"/>
      <c r="AX184" s="59"/>
      <c r="AY184" s="59"/>
      <c r="AZ184" s="59"/>
      <c r="BA184" s="59"/>
      <c r="BB184" s="59"/>
      <c r="BC184" s="59"/>
      <c r="BD184" s="59"/>
      <c r="BE184" s="59"/>
    </row>
    <row r="185" spans="2:57">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59"/>
      <c r="AZ185" s="59"/>
      <c r="BA185" s="59"/>
      <c r="BB185" s="59"/>
      <c r="BC185" s="59"/>
      <c r="BD185" s="59"/>
      <c r="BE185" s="59"/>
    </row>
    <row r="186" spans="2:57">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c r="AW186" s="59"/>
      <c r="AX186" s="59"/>
      <c r="AY186" s="59"/>
      <c r="AZ186" s="59"/>
      <c r="BA186" s="59"/>
      <c r="BB186" s="59"/>
      <c r="BC186" s="59"/>
      <c r="BD186" s="59"/>
      <c r="BE186" s="59"/>
    </row>
    <row r="187" spans="2:57">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9"/>
      <c r="BB187" s="59"/>
      <c r="BC187" s="59"/>
      <c r="BD187" s="59"/>
      <c r="BE187" s="59"/>
    </row>
    <row r="188" spans="2:57">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59"/>
      <c r="BB188" s="59"/>
      <c r="BC188" s="59"/>
      <c r="BD188" s="59"/>
      <c r="BE188" s="59"/>
    </row>
    <row r="189" spans="2:57">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9"/>
      <c r="BB189" s="59"/>
      <c r="BC189" s="59"/>
      <c r="BD189" s="59"/>
      <c r="BE189" s="59"/>
    </row>
    <row r="190" spans="2:57">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59"/>
      <c r="BB190" s="59"/>
      <c r="BC190" s="59"/>
      <c r="BD190" s="59"/>
      <c r="BE190" s="59"/>
    </row>
    <row r="191" spans="2:57">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59"/>
      <c r="BB191" s="59"/>
      <c r="BC191" s="59"/>
      <c r="BD191" s="59"/>
      <c r="BE191" s="59"/>
    </row>
    <row r="192" spans="2:57">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59"/>
      <c r="BE192" s="59"/>
    </row>
    <row r="193" spans="2:57">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9"/>
      <c r="BB193" s="59"/>
      <c r="BC193" s="59"/>
      <c r="BD193" s="59"/>
      <c r="BE193" s="59"/>
    </row>
    <row r="194" spans="2:57">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9"/>
      <c r="BB194" s="59"/>
      <c r="BC194" s="59"/>
      <c r="BD194" s="59"/>
      <c r="BE194" s="59"/>
    </row>
    <row r="195" spans="2:57">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c r="BC195" s="59"/>
      <c r="BD195" s="59"/>
      <c r="BE195" s="59"/>
    </row>
    <row r="196" spans="2:57">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59"/>
      <c r="BE196" s="59"/>
    </row>
    <row r="197" spans="2:57">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row>
    <row r="198" spans="2:57">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row>
    <row r="199" spans="2:57">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row>
    <row r="200" spans="2:57">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59"/>
      <c r="BB200" s="59"/>
      <c r="BC200" s="59"/>
      <c r="BD200" s="59"/>
      <c r="BE200" s="59"/>
    </row>
    <row r="201" spans="2:57">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9"/>
      <c r="BB201" s="59"/>
      <c r="BC201" s="59"/>
      <c r="BD201" s="59"/>
      <c r="BE201" s="59"/>
    </row>
    <row r="202" spans="2:57">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c r="AW202" s="59"/>
      <c r="AX202" s="59"/>
      <c r="AY202" s="59"/>
      <c r="AZ202" s="59"/>
      <c r="BA202" s="59"/>
      <c r="BB202" s="59"/>
      <c r="BC202" s="59"/>
      <c r="BD202" s="59"/>
      <c r="BE202" s="59"/>
    </row>
    <row r="203" spans="2:57">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9"/>
      <c r="BB203" s="59"/>
      <c r="BC203" s="59"/>
      <c r="BD203" s="59"/>
      <c r="BE203" s="59"/>
    </row>
    <row r="204" spans="2:57">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c r="AW204" s="59"/>
      <c r="AX204" s="59"/>
      <c r="AY204" s="59"/>
      <c r="AZ204" s="59"/>
      <c r="BA204" s="59"/>
      <c r="BB204" s="59"/>
      <c r="BC204" s="59"/>
      <c r="BD204" s="59"/>
      <c r="BE204" s="59"/>
    </row>
    <row r="205" spans="2:57">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9"/>
      <c r="AL205" s="59"/>
      <c r="AM205" s="59"/>
      <c r="AN205" s="59"/>
      <c r="AO205" s="59"/>
      <c r="AP205" s="59"/>
      <c r="AQ205" s="59"/>
      <c r="AR205" s="59"/>
      <c r="AS205" s="59"/>
      <c r="AT205" s="59"/>
      <c r="AU205" s="59"/>
      <c r="AV205" s="59"/>
      <c r="AW205" s="59"/>
      <c r="AX205" s="59"/>
      <c r="AY205" s="59"/>
      <c r="AZ205" s="59"/>
      <c r="BA205" s="59"/>
      <c r="BB205" s="59"/>
      <c r="BC205" s="59"/>
      <c r="BD205" s="59"/>
      <c r="BE205" s="59"/>
    </row>
    <row r="206" spans="2:57">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c r="AW206" s="59"/>
      <c r="AX206" s="59"/>
      <c r="AY206" s="59"/>
      <c r="AZ206" s="59"/>
      <c r="BA206" s="59"/>
      <c r="BB206" s="59"/>
      <c r="BC206" s="59"/>
      <c r="BD206" s="59"/>
      <c r="BE206" s="59"/>
    </row>
    <row r="207" spans="2:57">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59"/>
      <c r="BB207" s="59"/>
      <c r="BC207" s="59"/>
      <c r="BD207" s="59"/>
      <c r="BE207" s="59"/>
    </row>
    <row r="208" spans="2:57">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c r="AW208" s="59"/>
      <c r="AX208" s="59"/>
      <c r="AY208" s="59"/>
      <c r="AZ208" s="59"/>
      <c r="BA208" s="59"/>
      <c r="BB208" s="59"/>
      <c r="BC208" s="59"/>
      <c r="BD208" s="59"/>
      <c r="BE208" s="59"/>
    </row>
    <row r="209" spans="2:57">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row>
    <row r="210" spans="2:57">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row>
    <row r="211" spans="2:57">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59"/>
      <c r="BB211" s="59"/>
      <c r="BC211" s="59"/>
      <c r="BD211" s="59"/>
      <c r="BE211" s="59"/>
    </row>
    <row r="212" spans="2:57">
      <c r="B212" s="62"/>
      <c r="C212" s="62"/>
      <c r="D212" s="62"/>
      <c r="E212" s="62"/>
      <c r="F212" s="62"/>
      <c r="G212" s="62"/>
      <c r="H212" s="62"/>
      <c r="I212" s="62"/>
      <c r="J212" s="62"/>
      <c r="K212" s="62"/>
      <c r="L212" s="62"/>
    </row>
    <row r="213" spans="2:57">
      <c r="B213" s="62"/>
      <c r="C213" s="62"/>
      <c r="D213" s="62"/>
      <c r="E213" s="62"/>
      <c r="F213" s="62"/>
      <c r="G213" s="62"/>
      <c r="H213" s="62"/>
      <c r="I213" s="62"/>
      <c r="J213" s="62"/>
      <c r="K213" s="62"/>
      <c r="L213" s="62"/>
    </row>
    <row r="214" spans="2:57">
      <c r="B214" s="62"/>
      <c r="C214" s="62"/>
      <c r="D214" s="62"/>
      <c r="E214" s="62"/>
      <c r="F214" s="62"/>
      <c r="G214" s="62"/>
      <c r="H214" s="62"/>
      <c r="I214" s="62"/>
      <c r="J214" s="62"/>
      <c r="K214" s="62"/>
      <c r="L214" s="62"/>
    </row>
    <row r="215" spans="2:57">
      <c r="B215" s="62"/>
      <c r="C215" s="62"/>
      <c r="D215" s="62"/>
      <c r="E215" s="62"/>
      <c r="F215" s="62"/>
      <c r="G215" s="62"/>
      <c r="H215" s="62"/>
      <c r="I215" s="62"/>
      <c r="J215" s="62"/>
      <c r="K215" s="62"/>
      <c r="L215" s="62"/>
    </row>
  </sheetData>
  <sheetProtection algorithmName="SHA-512" hashValue="dqMZksvVaMmMwe9l5TJHWIGaRE0hHMAkYsTGIoulhHD4g4dy16d+zuhgG6JyqM2+O9hb04smx7tsDCpb41Ylsg==" saltValue="SEbW68jWQh7WRYkssrUVwA==" spinCount="100000" sheet="1" objects="1" scenarios="1"/>
  <mergeCells count="14">
    <mergeCell ref="B21:J23"/>
    <mergeCell ref="D26:H26"/>
    <mergeCell ref="B28:J28"/>
    <mergeCell ref="B2:C4"/>
    <mergeCell ref="I2:J4"/>
    <mergeCell ref="B5:J6"/>
    <mergeCell ref="B8:J9"/>
    <mergeCell ref="B11:J12"/>
    <mergeCell ref="B17:J18"/>
    <mergeCell ref="L14:L16"/>
    <mergeCell ref="L8:L10"/>
    <mergeCell ref="L12:L13"/>
    <mergeCell ref="L2:L4"/>
    <mergeCell ref="L5:L6"/>
  </mergeCells>
  <hyperlinks>
    <hyperlink ref="L12" r:id="rId1" xr:uid="{B2007B69-6C20-43B1-9EF4-F3563B58C3C9}"/>
  </hyperlinks>
  <printOptions horizontalCentered="1"/>
  <pageMargins left="0.7" right="0.7" top="0.75" bottom="0.75" header="0.3" footer="0.3"/>
  <pageSetup scale="97" orientation="portrait"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C123"/>
  <sheetViews>
    <sheetView showGridLines="0" zoomScale="120" zoomScaleNormal="120" workbookViewId="0">
      <selection activeCell="I12" sqref="I12"/>
    </sheetView>
  </sheetViews>
  <sheetFormatPr baseColWidth="10" defaultColWidth="9" defaultRowHeight="12" outlineLevelRow="1" outlineLevelCol="1"/>
  <cols>
    <col min="1" max="1" width="1.796875" customWidth="1"/>
    <col min="2" max="2" width="25.796875" customWidth="1"/>
    <col min="3" max="3" width="15.796875" customWidth="1"/>
    <col min="4" max="20" width="10.796875" customWidth="1"/>
    <col min="21" max="26" width="10.796875" hidden="1" customWidth="1" outlineLevel="1"/>
    <col min="27" max="27" width="9" collapsed="1"/>
    <col min="29" max="29" width="10.19921875" bestFit="1" customWidth="1"/>
  </cols>
  <sheetData>
    <row r="1" spans="2:29">
      <c r="AC1" s="58">
        <f ca="1">TODAY()</f>
        <v>43311</v>
      </c>
    </row>
    <row r="2" spans="2:29">
      <c r="C2" s="12" t="s">
        <v>34</v>
      </c>
      <c r="D2" s="127" t="s">
        <v>43</v>
      </c>
      <c r="E2" s="127"/>
      <c r="F2" s="127"/>
      <c r="G2" s="127"/>
      <c r="H2" s="127"/>
      <c r="I2" s="127"/>
      <c r="J2" s="127"/>
      <c r="K2" s="127"/>
      <c r="L2" s="127"/>
      <c r="M2" s="127"/>
    </row>
    <row r="3" spans="2:29">
      <c r="D3" s="127" t="s">
        <v>44</v>
      </c>
      <c r="E3" s="127"/>
      <c r="F3" s="127"/>
      <c r="G3" s="127"/>
      <c r="H3" s="127"/>
      <c r="I3" s="127"/>
      <c r="J3" s="127"/>
      <c r="K3" s="127"/>
      <c r="L3" s="127"/>
      <c r="M3" s="127"/>
    </row>
    <row r="4" spans="2:29">
      <c r="D4" s="127" t="s">
        <v>45</v>
      </c>
      <c r="E4" s="127"/>
      <c r="F4" s="127"/>
      <c r="G4" s="127"/>
      <c r="H4" s="127"/>
      <c r="I4" s="127"/>
      <c r="J4" s="127"/>
      <c r="K4" s="127"/>
      <c r="L4" s="127"/>
      <c r="M4" s="127"/>
    </row>
    <row r="5" spans="2:29">
      <c r="D5" s="127" t="s">
        <v>46</v>
      </c>
      <c r="E5" s="127"/>
      <c r="F5" s="127"/>
      <c r="G5" s="127"/>
      <c r="H5" s="127"/>
      <c r="I5" s="127"/>
      <c r="J5" s="127"/>
      <c r="K5" s="127"/>
      <c r="L5" s="127"/>
      <c r="M5" s="127"/>
    </row>
    <row r="6" spans="2:29">
      <c r="D6" s="127" t="s">
        <v>47</v>
      </c>
      <c r="E6" s="127"/>
      <c r="F6" s="127"/>
      <c r="G6" s="127"/>
      <c r="H6" s="127"/>
      <c r="I6" s="127"/>
      <c r="J6" s="127"/>
      <c r="K6" s="127"/>
      <c r="L6" s="127"/>
      <c r="M6" s="127"/>
    </row>
    <row r="7" spans="2:29">
      <c r="D7" s="46" t="s">
        <v>51</v>
      </c>
      <c r="E7" s="46"/>
      <c r="F7" s="46"/>
      <c r="G7" s="46"/>
      <c r="H7" s="46"/>
      <c r="I7" s="57"/>
      <c r="J7" s="46"/>
      <c r="K7" s="46"/>
      <c r="L7" s="46"/>
      <c r="M7" s="46"/>
    </row>
    <row r="8" spans="2:29">
      <c r="D8" s="47"/>
      <c r="E8" s="47"/>
      <c r="F8" s="47"/>
      <c r="G8" s="47"/>
      <c r="H8" s="47"/>
      <c r="I8" s="47"/>
      <c r="J8" s="47"/>
      <c r="K8" s="47"/>
      <c r="L8" s="47"/>
      <c r="M8" s="47"/>
      <c r="N8" s="48"/>
    </row>
    <row r="9" spans="2:29">
      <c r="C9" s="15"/>
      <c r="D9" s="15"/>
      <c r="E9" s="14" t="s">
        <v>36</v>
      </c>
      <c r="F9" s="36">
        <v>0</v>
      </c>
      <c r="G9" s="47" t="s">
        <v>50</v>
      </c>
      <c r="H9" s="47"/>
      <c r="I9" s="47"/>
      <c r="J9" s="47"/>
      <c r="K9" s="47"/>
      <c r="L9" s="47"/>
    </row>
    <row r="10" spans="2:29" ht="20">
      <c r="B10" s="13"/>
      <c r="C10" s="119" t="s">
        <v>32</v>
      </c>
      <c r="D10" s="119"/>
      <c r="E10" s="119"/>
      <c r="F10" s="119"/>
      <c r="G10" s="119"/>
      <c r="H10" s="119"/>
      <c r="I10" s="119"/>
      <c r="J10" s="119"/>
      <c r="K10" s="119"/>
      <c r="L10" s="119"/>
      <c r="M10" s="119"/>
      <c r="N10" s="119"/>
      <c r="O10" s="119"/>
      <c r="P10" s="119"/>
      <c r="Q10" s="119"/>
      <c r="R10" s="119"/>
      <c r="S10" s="119"/>
      <c r="T10" s="119"/>
    </row>
    <row r="11" spans="2:29" ht="26.25" customHeight="1">
      <c r="B11" s="6" t="s">
        <v>30</v>
      </c>
      <c r="U11" s="7"/>
      <c r="V11" s="7"/>
      <c r="W11" s="7"/>
      <c r="X11" s="7"/>
      <c r="Y11" s="7"/>
      <c r="Z11" s="7"/>
    </row>
    <row r="12" spans="2:29" ht="17" thickBot="1">
      <c r="B12" s="49" t="s">
        <v>20</v>
      </c>
      <c r="C12" s="120" t="s">
        <v>52</v>
      </c>
      <c r="D12" s="120"/>
      <c r="E12" s="120"/>
      <c r="F12" s="50"/>
      <c r="G12" s="50"/>
      <c r="H12" s="50"/>
      <c r="I12" s="50"/>
      <c r="J12" s="121" t="s">
        <v>35</v>
      </c>
      <c r="K12" s="121"/>
      <c r="L12" s="121"/>
    </row>
    <row r="14" spans="2:29">
      <c r="D14" s="123" t="s">
        <v>18</v>
      </c>
      <c r="E14" s="124"/>
      <c r="F14" s="124"/>
      <c r="G14" s="125"/>
      <c r="H14" s="126" t="s">
        <v>19</v>
      </c>
      <c r="I14" s="126"/>
      <c r="J14" s="126"/>
      <c r="K14" s="126"/>
      <c r="L14" s="126"/>
      <c r="M14" s="126"/>
      <c r="N14" s="126"/>
      <c r="O14" s="126"/>
      <c r="P14" s="126"/>
      <c r="Q14" s="126"/>
      <c r="R14" s="126"/>
      <c r="S14" s="126"/>
      <c r="T14" s="126"/>
      <c r="U14" s="2"/>
      <c r="V14" s="2"/>
      <c r="W14" s="2"/>
      <c r="X14" s="2"/>
      <c r="Y14" s="2"/>
      <c r="Z14" s="3"/>
    </row>
    <row r="15" spans="2:29">
      <c r="D15" s="37">
        <f ca="1">+AC1-21</f>
        <v>43290</v>
      </c>
      <c r="E15" s="21">
        <f ca="1">+D15+7</f>
        <v>43297</v>
      </c>
      <c r="F15" s="21">
        <f t="shared" ref="F15:Z15" ca="1" si="0">+E15+7</f>
        <v>43304</v>
      </c>
      <c r="G15" s="22">
        <f t="shared" ca="1" si="0"/>
        <v>43311</v>
      </c>
      <c r="H15" s="4">
        <f t="shared" ca="1" si="0"/>
        <v>43318</v>
      </c>
      <c r="I15" s="4">
        <f t="shared" ca="1" si="0"/>
        <v>43325</v>
      </c>
      <c r="J15" s="4">
        <f t="shared" ca="1" si="0"/>
        <v>43332</v>
      </c>
      <c r="K15" s="4">
        <f t="shared" ca="1" si="0"/>
        <v>43339</v>
      </c>
      <c r="L15" s="4">
        <f t="shared" ca="1" si="0"/>
        <v>43346</v>
      </c>
      <c r="M15" s="4">
        <f t="shared" ca="1" si="0"/>
        <v>43353</v>
      </c>
      <c r="N15" s="4">
        <f t="shared" ca="1" si="0"/>
        <v>43360</v>
      </c>
      <c r="O15" s="4">
        <f t="shared" ca="1" si="0"/>
        <v>43367</v>
      </c>
      <c r="P15" s="4">
        <f t="shared" ca="1" si="0"/>
        <v>43374</v>
      </c>
      <c r="Q15" s="4">
        <f t="shared" ca="1" si="0"/>
        <v>43381</v>
      </c>
      <c r="R15" s="4">
        <f t="shared" ca="1" si="0"/>
        <v>43388</v>
      </c>
      <c r="S15" s="4">
        <f t="shared" ca="1" si="0"/>
        <v>43395</v>
      </c>
      <c r="T15" s="4">
        <f t="shared" ca="1" si="0"/>
        <v>43402</v>
      </c>
      <c r="U15" s="4">
        <f t="shared" ca="1" si="0"/>
        <v>43409</v>
      </c>
      <c r="V15" s="4">
        <f t="shared" ca="1" si="0"/>
        <v>43416</v>
      </c>
      <c r="W15" s="4">
        <f t="shared" ca="1" si="0"/>
        <v>43423</v>
      </c>
      <c r="X15" s="4">
        <f t="shared" ca="1" si="0"/>
        <v>43430</v>
      </c>
      <c r="Y15" s="4">
        <f t="shared" ca="1" si="0"/>
        <v>43437</v>
      </c>
      <c r="Z15" s="5">
        <f t="shared" ca="1" si="0"/>
        <v>43444</v>
      </c>
    </row>
    <row r="16" spans="2:29" outlineLevel="1">
      <c r="B16" s="1" t="s">
        <v>0</v>
      </c>
      <c r="D16" s="16"/>
      <c r="E16" s="16"/>
      <c r="F16" s="16"/>
      <c r="G16" s="17"/>
    </row>
    <row r="17" spans="2:27" outlineLevel="1">
      <c r="B17" s="1" t="s">
        <v>1</v>
      </c>
      <c r="D17" s="16"/>
      <c r="E17" s="16"/>
      <c r="F17" s="16"/>
      <c r="G17" s="17"/>
    </row>
    <row r="18" spans="2:27" outlineLevel="1">
      <c r="B18" s="122" t="s">
        <v>25</v>
      </c>
      <c r="C18" s="122"/>
      <c r="D18" s="38">
        <v>0</v>
      </c>
      <c r="E18" s="38">
        <v>0</v>
      </c>
      <c r="F18" s="38">
        <v>0</v>
      </c>
      <c r="G18" s="39">
        <v>0</v>
      </c>
      <c r="H18" s="36">
        <v>0</v>
      </c>
      <c r="I18" s="36">
        <v>0</v>
      </c>
      <c r="J18" s="36">
        <v>0</v>
      </c>
      <c r="K18" s="36">
        <v>0</v>
      </c>
      <c r="L18" s="36">
        <v>0</v>
      </c>
      <c r="M18" s="36">
        <v>0</v>
      </c>
      <c r="N18" s="36">
        <v>0</v>
      </c>
      <c r="O18" s="36">
        <v>0</v>
      </c>
      <c r="P18" s="36">
        <v>0</v>
      </c>
      <c r="Q18" s="36">
        <v>0</v>
      </c>
      <c r="R18" s="36">
        <v>0</v>
      </c>
      <c r="S18" s="36">
        <v>0</v>
      </c>
      <c r="T18" s="36">
        <v>0</v>
      </c>
      <c r="U18" s="9">
        <v>0</v>
      </c>
      <c r="V18" s="9">
        <v>0</v>
      </c>
      <c r="W18" s="9">
        <v>0</v>
      </c>
      <c r="X18" s="9">
        <v>0</v>
      </c>
      <c r="Y18" s="9">
        <v>0</v>
      </c>
      <c r="Z18" s="9">
        <v>0</v>
      </c>
      <c r="AA18" s="9"/>
    </row>
    <row r="19" spans="2:27" outlineLevel="1">
      <c r="B19" s="122" t="s">
        <v>26</v>
      </c>
      <c r="C19" s="122"/>
      <c r="D19" s="40">
        <v>0</v>
      </c>
      <c r="E19" s="40">
        <v>0</v>
      </c>
      <c r="F19" s="40">
        <v>0</v>
      </c>
      <c r="G19" s="41">
        <v>0</v>
      </c>
      <c r="H19" s="42">
        <v>0</v>
      </c>
      <c r="I19" s="42">
        <v>0</v>
      </c>
      <c r="J19" s="42">
        <v>0</v>
      </c>
      <c r="K19" s="42">
        <v>0</v>
      </c>
      <c r="L19" s="42">
        <v>0</v>
      </c>
      <c r="M19" s="42">
        <v>0</v>
      </c>
      <c r="N19" s="42">
        <v>0</v>
      </c>
      <c r="O19" s="42">
        <v>0</v>
      </c>
      <c r="P19" s="42">
        <v>0</v>
      </c>
      <c r="Q19" s="42">
        <v>0</v>
      </c>
      <c r="R19" s="42">
        <v>0</v>
      </c>
      <c r="S19" s="42">
        <v>0</v>
      </c>
      <c r="T19" s="42">
        <v>0</v>
      </c>
      <c r="U19" s="8">
        <v>0</v>
      </c>
      <c r="V19" s="8">
        <v>0</v>
      </c>
      <c r="W19" s="8">
        <v>0</v>
      </c>
      <c r="X19" s="8">
        <v>0</v>
      </c>
      <c r="Y19" s="8">
        <v>0</v>
      </c>
      <c r="Z19" s="8">
        <v>0</v>
      </c>
    </row>
    <row r="20" spans="2:27" outlineLevel="1">
      <c r="B20" s="1" t="s">
        <v>2</v>
      </c>
      <c r="D20" s="23">
        <f>SUM(D18:D19)</f>
        <v>0</v>
      </c>
      <c r="E20" s="23">
        <f t="shared" ref="E20:Z20" si="1">SUM(E18:E19)</f>
        <v>0</v>
      </c>
      <c r="F20" s="23">
        <f t="shared" si="1"/>
        <v>0</v>
      </c>
      <c r="G20" s="24">
        <f t="shared" si="1"/>
        <v>0</v>
      </c>
      <c r="H20" s="11">
        <f t="shared" si="1"/>
        <v>0</v>
      </c>
      <c r="I20" s="11">
        <f t="shared" si="1"/>
        <v>0</v>
      </c>
      <c r="J20" s="11">
        <f t="shared" si="1"/>
        <v>0</v>
      </c>
      <c r="K20" s="11">
        <f t="shared" si="1"/>
        <v>0</v>
      </c>
      <c r="L20" s="11">
        <f t="shared" si="1"/>
        <v>0</v>
      </c>
      <c r="M20" s="11">
        <f t="shared" si="1"/>
        <v>0</v>
      </c>
      <c r="N20" s="11">
        <f t="shared" si="1"/>
        <v>0</v>
      </c>
      <c r="O20" s="11">
        <f t="shared" si="1"/>
        <v>0</v>
      </c>
      <c r="P20" s="11">
        <f t="shared" si="1"/>
        <v>0</v>
      </c>
      <c r="Q20" s="11">
        <f t="shared" si="1"/>
        <v>0</v>
      </c>
      <c r="R20" s="11">
        <f t="shared" si="1"/>
        <v>0</v>
      </c>
      <c r="S20" s="11">
        <f t="shared" si="1"/>
        <v>0</v>
      </c>
      <c r="T20" s="11">
        <f t="shared" si="1"/>
        <v>0</v>
      </c>
      <c r="U20" s="11">
        <f t="shared" si="1"/>
        <v>0</v>
      </c>
      <c r="V20" s="11">
        <f t="shared" si="1"/>
        <v>0</v>
      </c>
      <c r="W20" s="11">
        <f t="shared" si="1"/>
        <v>0</v>
      </c>
      <c r="X20" s="11">
        <f t="shared" si="1"/>
        <v>0</v>
      </c>
      <c r="Y20" s="11">
        <f t="shared" si="1"/>
        <v>0</v>
      </c>
      <c r="Z20" s="11">
        <f t="shared" si="1"/>
        <v>0</v>
      </c>
      <c r="AA20" s="10"/>
    </row>
    <row r="21" spans="2:27" outlineLevel="1">
      <c r="D21" s="25"/>
      <c r="E21" s="25"/>
      <c r="F21" s="25"/>
      <c r="G21" s="26"/>
    </row>
    <row r="22" spans="2:27" outlineLevel="1">
      <c r="B22" s="1" t="s">
        <v>3</v>
      </c>
      <c r="D22" s="25"/>
      <c r="E22" s="25"/>
      <c r="F22" s="25"/>
      <c r="G22" s="26"/>
    </row>
    <row r="23" spans="2:27" outlineLevel="1">
      <c r="B23" s="122" t="s">
        <v>27</v>
      </c>
      <c r="C23" s="122"/>
      <c r="D23" s="38">
        <v>0</v>
      </c>
      <c r="E23" s="38">
        <v>0</v>
      </c>
      <c r="F23" s="38">
        <v>0</v>
      </c>
      <c r="G23" s="39">
        <v>0</v>
      </c>
      <c r="H23" s="36">
        <v>0</v>
      </c>
      <c r="I23" s="36">
        <v>0</v>
      </c>
      <c r="J23" s="36">
        <v>0</v>
      </c>
      <c r="K23" s="36">
        <v>0</v>
      </c>
      <c r="L23" s="36">
        <v>0</v>
      </c>
      <c r="M23" s="36">
        <v>0</v>
      </c>
      <c r="N23" s="36">
        <v>0</v>
      </c>
      <c r="O23" s="36">
        <v>0</v>
      </c>
      <c r="P23" s="36">
        <v>0</v>
      </c>
      <c r="Q23" s="36">
        <v>0</v>
      </c>
      <c r="R23" s="36">
        <v>0</v>
      </c>
      <c r="S23" s="36">
        <v>0</v>
      </c>
      <c r="T23" s="36">
        <v>0</v>
      </c>
      <c r="U23" s="9">
        <v>0</v>
      </c>
      <c r="V23" s="9">
        <v>0</v>
      </c>
      <c r="W23" s="9">
        <v>0</v>
      </c>
      <c r="X23" s="9">
        <v>0</v>
      </c>
      <c r="Y23" s="9">
        <v>0</v>
      </c>
      <c r="Z23" s="9">
        <v>0</v>
      </c>
    </row>
    <row r="24" spans="2:27" outlineLevel="1">
      <c r="B24" s="122" t="s">
        <v>4</v>
      </c>
      <c r="C24" s="122"/>
      <c r="D24" s="40">
        <v>0</v>
      </c>
      <c r="E24" s="40">
        <v>0</v>
      </c>
      <c r="F24" s="40">
        <v>0</v>
      </c>
      <c r="G24" s="41">
        <v>0</v>
      </c>
      <c r="H24" s="42">
        <v>0</v>
      </c>
      <c r="I24" s="42">
        <v>0</v>
      </c>
      <c r="J24" s="42">
        <v>0</v>
      </c>
      <c r="K24" s="42">
        <v>0</v>
      </c>
      <c r="L24" s="42">
        <v>0</v>
      </c>
      <c r="M24" s="42">
        <v>0</v>
      </c>
      <c r="N24" s="42">
        <v>0</v>
      </c>
      <c r="O24" s="42">
        <v>0</v>
      </c>
      <c r="P24" s="42">
        <v>0</v>
      </c>
      <c r="Q24" s="42">
        <v>0</v>
      </c>
      <c r="R24" s="42">
        <v>0</v>
      </c>
      <c r="S24" s="42">
        <v>0</v>
      </c>
      <c r="T24" s="42">
        <v>0</v>
      </c>
      <c r="U24" s="8">
        <v>0</v>
      </c>
      <c r="V24" s="8">
        <v>0</v>
      </c>
      <c r="W24" s="8">
        <v>0</v>
      </c>
      <c r="X24" s="8">
        <v>0</v>
      </c>
      <c r="Y24" s="8">
        <v>0</v>
      </c>
      <c r="Z24" s="8">
        <v>0</v>
      </c>
    </row>
    <row r="25" spans="2:27" outlineLevel="1">
      <c r="B25" s="118" t="s">
        <v>5</v>
      </c>
      <c r="C25" s="118"/>
      <c r="D25" s="40">
        <v>0</v>
      </c>
      <c r="E25" s="40">
        <v>0</v>
      </c>
      <c r="F25" s="40">
        <v>0</v>
      </c>
      <c r="G25" s="41">
        <v>0</v>
      </c>
      <c r="H25" s="42">
        <v>0</v>
      </c>
      <c r="I25" s="42">
        <v>0</v>
      </c>
      <c r="J25" s="42">
        <v>0</v>
      </c>
      <c r="K25" s="42">
        <v>0</v>
      </c>
      <c r="L25" s="42">
        <v>0</v>
      </c>
      <c r="M25" s="42">
        <v>0</v>
      </c>
      <c r="N25" s="42">
        <v>0</v>
      </c>
      <c r="O25" s="42">
        <v>0</v>
      </c>
      <c r="P25" s="42">
        <v>0</v>
      </c>
      <c r="Q25" s="42">
        <v>0</v>
      </c>
      <c r="R25" s="42">
        <v>0</v>
      </c>
      <c r="S25" s="42">
        <v>0</v>
      </c>
      <c r="T25" s="42">
        <v>0</v>
      </c>
      <c r="U25" s="8">
        <v>0</v>
      </c>
      <c r="V25" s="8">
        <v>0</v>
      </c>
      <c r="W25" s="8">
        <v>0</v>
      </c>
      <c r="X25" s="8">
        <v>0</v>
      </c>
      <c r="Y25" s="8">
        <v>0</v>
      </c>
      <c r="Z25" s="8">
        <v>0</v>
      </c>
    </row>
    <row r="26" spans="2:27" outlineLevel="1">
      <c r="B26" s="122" t="s">
        <v>6</v>
      </c>
      <c r="C26" s="122"/>
      <c r="D26" s="40">
        <v>0</v>
      </c>
      <c r="E26" s="40">
        <v>0</v>
      </c>
      <c r="F26" s="40">
        <v>0</v>
      </c>
      <c r="G26" s="41">
        <v>0</v>
      </c>
      <c r="H26" s="42">
        <v>0</v>
      </c>
      <c r="I26" s="42">
        <v>0</v>
      </c>
      <c r="J26" s="42">
        <v>0</v>
      </c>
      <c r="K26" s="42">
        <v>0</v>
      </c>
      <c r="L26" s="42">
        <v>0</v>
      </c>
      <c r="M26" s="42">
        <v>0</v>
      </c>
      <c r="N26" s="42">
        <v>0</v>
      </c>
      <c r="O26" s="42">
        <v>0</v>
      </c>
      <c r="P26" s="42">
        <v>0</v>
      </c>
      <c r="Q26" s="42">
        <v>0</v>
      </c>
      <c r="R26" s="42">
        <v>0</v>
      </c>
      <c r="S26" s="42">
        <v>0</v>
      </c>
      <c r="T26" s="42">
        <v>0</v>
      </c>
      <c r="U26" s="8">
        <v>0</v>
      </c>
      <c r="V26" s="8">
        <v>0</v>
      </c>
      <c r="W26" s="8">
        <v>0</v>
      </c>
      <c r="X26" s="8">
        <v>0</v>
      </c>
      <c r="Y26" s="8">
        <v>0</v>
      </c>
      <c r="Z26" s="8">
        <v>0</v>
      </c>
    </row>
    <row r="27" spans="2:27" outlineLevel="1">
      <c r="B27" s="1" t="s">
        <v>7</v>
      </c>
      <c r="D27" s="23">
        <f>SUM(D23:D26)</f>
        <v>0</v>
      </c>
      <c r="E27" s="23">
        <f t="shared" ref="E27:Z27" si="2">SUM(E23:E26)</f>
        <v>0</v>
      </c>
      <c r="F27" s="23">
        <f t="shared" si="2"/>
        <v>0</v>
      </c>
      <c r="G27" s="24">
        <f t="shared" si="2"/>
        <v>0</v>
      </c>
      <c r="H27" s="11">
        <f t="shared" si="2"/>
        <v>0</v>
      </c>
      <c r="I27" s="11">
        <f t="shared" si="2"/>
        <v>0</v>
      </c>
      <c r="J27" s="11">
        <f t="shared" si="2"/>
        <v>0</v>
      </c>
      <c r="K27" s="11">
        <f t="shared" si="2"/>
        <v>0</v>
      </c>
      <c r="L27" s="11">
        <f t="shared" si="2"/>
        <v>0</v>
      </c>
      <c r="M27" s="11">
        <f t="shared" si="2"/>
        <v>0</v>
      </c>
      <c r="N27" s="11">
        <f t="shared" si="2"/>
        <v>0</v>
      </c>
      <c r="O27" s="11">
        <f t="shared" si="2"/>
        <v>0</v>
      </c>
      <c r="P27" s="11">
        <f t="shared" si="2"/>
        <v>0</v>
      </c>
      <c r="Q27" s="11">
        <f t="shared" si="2"/>
        <v>0</v>
      </c>
      <c r="R27" s="11">
        <f t="shared" si="2"/>
        <v>0</v>
      </c>
      <c r="S27" s="11">
        <f t="shared" si="2"/>
        <v>0</v>
      </c>
      <c r="T27" s="11">
        <f t="shared" si="2"/>
        <v>0</v>
      </c>
      <c r="U27" s="11">
        <f t="shared" si="2"/>
        <v>0</v>
      </c>
      <c r="V27" s="11">
        <f t="shared" si="2"/>
        <v>0</v>
      </c>
      <c r="W27" s="11">
        <f t="shared" si="2"/>
        <v>0</v>
      </c>
      <c r="X27" s="11">
        <f t="shared" si="2"/>
        <v>0</v>
      </c>
      <c r="Y27" s="11">
        <f t="shared" si="2"/>
        <v>0</v>
      </c>
      <c r="Z27" s="11">
        <f t="shared" si="2"/>
        <v>0</v>
      </c>
    </row>
    <row r="28" spans="2:27" outlineLevel="1">
      <c r="D28" s="25"/>
      <c r="E28" s="25"/>
      <c r="F28" s="25"/>
      <c r="G28" s="26"/>
    </row>
    <row r="29" spans="2:27" outlineLevel="1">
      <c r="B29" s="1" t="s">
        <v>15</v>
      </c>
      <c r="D29" s="27">
        <f>+D27+D20</f>
        <v>0</v>
      </c>
      <c r="E29" s="27">
        <f t="shared" ref="E29:Z29" si="3">+E27+E20</f>
        <v>0</v>
      </c>
      <c r="F29" s="27">
        <f t="shared" si="3"/>
        <v>0</v>
      </c>
      <c r="G29" s="28">
        <f t="shared" si="3"/>
        <v>0</v>
      </c>
      <c r="H29" s="10">
        <f t="shared" si="3"/>
        <v>0</v>
      </c>
      <c r="I29" s="10">
        <f t="shared" si="3"/>
        <v>0</v>
      </c>
      <c r="J29" s="10">
        <f t="shared" si="3"/>
        <v>0</v>
      </c>
      <c r="K29" s="10">
        <f t="shared" si="3"/>
        <v>0</v>
      </c>
      <c r="L29" s="10">
        <f t="shared" si="3"/>
        <v>0</v>
      </c>
      <c r="M29" s="10">
        <f t="shared" si="3"/>
        <v>0</v>
      </c>
      <c r="N29" s="10">
        <f t="shared" si="3"/>
        <v>0</v>
      </c>
      <c r="O29" s="10">
        <f t="shared" si="3"/>
        <v>0</v>
      </c>
      <c r="P29" s="10">
        <f t="shared" si="3"/>
        <v>0</v>
      </c>
      <c r="Q29" s="10">
        <f t="shared" si="3"/>
        <v>0</v>
      </c>
      <c r="R29" s="10">
        <f t="shared" si="3"/>
        <v>0</v>
      </c>
      <c r="S29" s="10">
        <f t="shared" si="3"/>
        <v>0</v>
      </c>
      <c r="T29" s="10">
        <f t="shared" si="3"/>
        <v>0</v>
      </c>
      <c r="U29" s="10">
        <f t="shared" si="3"/>
        <v>0</v>
      </c>
      <c r="V29" s="10">
        <f t="shared" si="3"/>
        <v>0</v>
      </c>
      <c r="W29" s="10">
        <f t="shared" si="3"/>
        <v>0</v>
      </c>
      <c r="X29" s="10">
        <f t="shared" si="3"/>
        <v>0</v>
      </c>
      <c r="Y29" s="10">
        <f t="shared" si="3"/>
        <v>0</v>
      </c>
      <c r="Z29" s="10">
        <f t="shared" si="3"/>
        <v>0</v>
      </c>
    </row>
    <row r="30" spans="2:27" outlineLevel="1">
      <c r="D30" s="25"/>
      <c r="E30" s="25"/>
      <c r="F30" s="25"/>
      <c r="G30" s="26"/>
    </row>
    <row r="31" spans="2:27">
      <c r="B31" s="1" t="s">
        <v>8</v>
      </c>
      <c r="D31" s="25"/>
      <c r="E31" s="25"/>
      <c r="F31" s="25"/>
      <c r="G31" s="26"/>
    </row>
    <row r="32" spans="2:27">
      <c r="B32" s="1" t="s">
        <v>9</v>
      </c>
      <c r="D32" s="25"/>
      <c r="E32" s="25"/>
      <c r="F32" s="25"/>
      <c r="G32" s="26"/>
    </row>
    <row r="33" spans="2:26">
      <c r="B33" s="118" t="s">
        <v>10</v>
      </c>
      <c r="C33" s="118"/>
      <c r="D33" s="38">
        <v>0</v>
      </c>
      <c r="E33" s="38">
        <v>0</v>
      </c>
      <c r="F33" s="38">
        <v>0</v>
      </c>
      <c r="G33" s="39">
        <v>0</v>
      </c>
      <c r="H33" s="36">
        <v>0</v>
      </c>
      <c r="I33" s="36">
        <v>0</v>
      </c>
      <c r="J33" s="36">
        <v>0</v>
      </c>
      <c r="K33" s="36">
        <v>0</v>
      </c>
      <c r="L33" s="36">
        <v>0</v>
      </c>
      <c r="M33" s="36">
        <v>0</v>
      </c>
      <c r="N33" s="36">
        <v>0</v>
      </c>
      <c r="O33" s="36">
        <v>0</v>
      </c>
      <c r="P33" s="36">
        <v>0</v>
      </c>
      <c r="Q33" s="36">
        <v>0</v>
      </c>
      <c r="R33" s="36">
        <v>0</v>
      </c>
      <c r="S33" s="36">
        <v>0</v>
      </c>
      <c r="T33" s="36">
        <v>0</v>
      </c>
      <c r="U33" s="9">
        <v>0</v>
      </c>
      <c r="V33" s="9">
        <v>0</v>
      </c>
      <c r="W33" s="9">
        <v>0</v>
      </c>
      <c r="X33" s="9">
        <v>0</v>
      </c>
      <c r="Y33" s="9">
        <v>0</v>
      </c>
      <c r="Z33" s="9">
        <v>0</v>
      </c>
    </row>
    <row r="34" spans="2:26">
      <c r="B34" s="118" t="s">
        <v>28</v>
      </c>
      <c r="C34" s="118"/>
      <c r="D34" s="40">
        <v>0</v>
      </c>
      <c r="E34" s="40">
        <v>0</v>
      </c>
      <c r="F34" s="40">
        <v>0</v>
      </c>
      <c r="G34" s="41">
        <v>0</v>
      </c>
      <c r="H34" s="42">
        <v>0</v>
      </c>
      <c r="I34" s="42">
        <v>0</v>
      </c>
      <c r="J34" s="42">
        <v>0</v>
      </c>
      <c r="K34" s="42">
        <v>0</v>
      </c>
      <c r="L34" s="42">
        <v>0</v>
      </c>
      <c r="M34" s="42">
        <v>0</v>
      </c>
      <c r="N34" s="42">
        <v>0</v>
      </c>
      <c r="O34" s="42">
        <v>0</v>
      </c>
      <c r="P34" s="42">
        <v>0</v>
      </c>
      <c r="Q34" s="42">
        <v>0</v>
      </c>
      <c r="R34" s="42">
        <v>0</v>
      </c>
      <c r="S34" s="42">
        <v>0</v>
      </c>
      <c r="T34" s="42">
        <v>0</v>
      </c>
      <c r="U34" s="9"/>
      <c r="V34" s="9"/>
      <c r="W34" s="9"/>
      <c r="X34" s="9"/>
      <c r="Y34" s="9"/>
      <c r="Z34" s="9"/>
    </row>
    <row r="35" spans="2:26">
      <c r="B35" s="118" t="s">
        <v>21</v>
      </c>
      <c r="C35" s="118"/>
      <c r="D35" s="40">
        <v>0</v>
      </c>
      <c r="E35" s="40">
        <v>0</v>
      </c>
      <c r="F35" s="40">
        <v>0</v>
      </c>
      <c r="G35" s="41">
        <v>0</v>
      </c>
      <c r="H35" s="42">
        <v>0</v>
      </c>
      <c r="I35" s="42">
        <v>0</v>
      </c>
      <c r="J35" s="42">
        <v>0</v>
      </c>
      <c r="K35" s="42">
        <v>0</v>
      </c>
      <c r="L35" s="42">
        <v>0</v>
      </c>
      <c r="M35" s="42">
        <v>0</v>
      </c>
      <c r="N35" s="42">
        <v>0</v>
      </c>
      <c r="O35" s="42">
        <v>0</v>
      </c>
      <c r="P35" s="42">
        <v>0</v>
      </c>
      <c r="Q35" s="42">
        <v>0</v>
      </c>
      <c r="R35" s="42">
        <v>0</v>
      </c>
      <c r="S35" s="42">
        <v>0</v>
      </c>
      <c r="T35" s="42">
        <v>0</v>
      </c>
      <c r="U35" s="8">
        <v>0</v>
      </c>
      <c r="V35" s="8">
        <v>0</v>
      </c>
      <c r="W35" s="8">
        <v>0</v>
      </c>
      <c r="X35" s="8">
        <v>0</v>
      </c>
      <c r="Y35" s="8">
        <v>0</v>
      </c>
      <c r="Z35" s="8">
        <v>0</v>
      </c>
    </row>
    <row r="36" spans="2:26">
      <c r="B36" s="118" t="s">
        <v>22</v>
      </c>
      <c r="C36" s="118"/>
      <c r="D36" s="40">
        <v>0</v>
      </c>
      <c r="E36" s="40">
        <v>0</v>
      </c>
      <c r="F36" s="40">
        <v>0</v>
      </c>
      <c r="G36" s="41">
        <v>0</v>
      </c>
      <c r="H36" s="42">
        <v>0</v>
      </c>
      <c r="I36" s="42">
        <v>0</v>
      </c>
      <c r="J36" s="42">
        <v>0</v>
      </c>
      <c r="K36" s="42">
        <v>0</v>
      </c>
      <c r="L36" s="42">
        <v>0</v>
      </c>
      <c r="M36" s="42">
        <v>0</v>
      </c>
      <c r="N36" s="42">
        <v>0</v>
      </c>
      <c r="O36" s="42">
        <v>0</v>
      </c>
      <c r="P36" s="42">
        <v>0</v>
      </c>
      <c r="Q36" s="42">
        <v>0</v>
      </c>
      <c r="R36" s="42">
        <v>0</v>
      </c>
      <c r="S36" s="42">
        <v>0</v>
      </c>
      <c r="T36" s="42">
        <v>0</v>
      </c>
      <c r="U36" s="8">
        <v>0</v>
      </c>
      <c r="V36" s="8">
        <v>0</v>
      </c>
      <c r="W36" s="8">
        <v>0</v>
      </c>
      <c r="X36" s="8">
        <v>0</v>
      </c>
      <c r="Y36" s="8">
        <v>0</v>
      </c>
      <c r="Z36" s="8">
        <v>0</v>
      </c>
    </row>
    <row r="37" spans="2:26">
      <c r="B37" s="118" t="s">
        <v>29</v>
      </c>
      <c r="C37" s="118"/>
      <c r="D37" s="40">
        <v>0</v>
      </c>
      <c r="E37" s="40">
        <v>0</v>
      </c>
      <c r="F37" s="40">
        <v>0</v>
      </c>
      <c r="G37" s="41">
        <v>0</v>
      </c>
      <c r="H37" s="42">
        <v>0</v>
      </c>
      <c r="I37" s="42">
        <v>0</v>
      </c>
      <c r="J37" s="42">
        <v>0</v>
      </c>
      <c r="K37" s="42">
        <v>0</v>
      </c>
      <c r="L37" s="42">
        <v>0</v>
      </c>
      <c r="M37" s="42">
        <v>0</v>
      </c>
      <c r="N37" s="42">
        <v>0</v>
      </c>
      <c r="O37" s="42">
        <v>0</v>
      </c>
      <c r="P37" s="42">
        <v>0</v>
      </c>
      <c r="Q37" s="42">
        <v>0</v>
      </c>
      <c r="R37" s="42">
        <v>0</v>
      </c>
      <c r="S37" s="42">
        <v>0</v>
      </c>
      <c r="T37" s="42">
        <v>0</v>
      </c>
      <c r="U37" s="8">
        <v>0</v>
      </c>
      <c r="V37" s="8">
        <v>0</v>
      </c>
      <c r="W37" s="8">
        <v>0</v>
      </c>
      <c r="X37" s="8">
        <v>0</v>
      </c>
      <c r="Y37" s="8">
        <v>0</v>
      </c>
      <c r="Z37" s="8">
        <v>0</v>
      </c>
    </row>
    <row r="38" spans="2:26">
      <c r="B38" s="118" t="s">
        <v>23</v>
      </c>
      <c r="C38" s="118"/>
      <c r="D38" s="40">
        <v>0</v>
      </c>
      <c r="E38" s="40">
        <v>0</v>
      </c>
      <c r="F38" s="40">
        <v>0</v>
      </c>
      <c r="G38" s="41">
        <v>0</v>
      </c>
      <c r="H38" s="42">
        <v>0</v>
      </c>
      <c r="I38" s="42">
        <v>0</v>
      </c>
      <c r="J38" s="42">
        <v>0</v>
      </c>
      <c r="K38" s="42">
        <v>0</v>
      </c>
      <c r="L38" s="42">
        <v>0</v>
      </c>
      <c r="M38" s="42">
        <v>0</v>
      </c>
      <c r="N38" s="42">
        <v>0</v>
      </c>
      <c r="O38" s="42">
        <v>0</v>
      </c>
      <c r="P38" s="42">
        <v>0</v>
      </c>
      <c r="Q38" s="42">
        <v>0</v>
      </c>
      <c r="R38" s="42">
        <v>0</v>
      </c>
      <c r="S38" s="42">
        <v>0</v>
      </c>
      <c r="T38" s="42">
        <v>0</v>
      </c>
      <c r="U38" s="8">
        <v>0</v>
      </c>
      <c r="V38" s="8">
        <v>0</v>
      </c>
      <c r="W38" s="8">
        <v>0</v>
      </c>
      <c r="X38" s="8">
        <v>0</v>
      </c>
      <c r="Y38" s="8">
        <v>0</v>
      </c>
      <c r="Z38" s="8">
        <v>0</v>
      </c>
    </row>
    <row r="39" spans="2:26">
      <c r="B39" s="118" t="s">
        <v>24</v>
      </c>
      <c r="C39" s="118"/>
      <c r="D39" s="40">
        <v>0</v>
      </c>
      <c r="E39" s="40">
        <v>0</v>
      </c>
      <c r="F39" s="40">
        <v>0</v>
      </c>
      <c r="G39" s="41">
        <v>0</v>
      </c>
      <c r="H39" s="42">
        <v>0</v>
      </c>
      <c r="I39" s="42">
        <v>0</v>
      </c>
      <c r="J39" s="42">
        <v>0</v>
      </c>
      <c r="K39" s="42">
        <v>0</v>
      </c>
      <c r="L39" s="42">
        <v>0</v>
      </c>
      <c r="M39" s="42">
        <v>0</v>
      </c>
      <c r="N39" s="42">
        <v>0</v>
      </c>
      <c r="O39" s="42">
        <v>0</v>
      </c>
      <c r="P39" s="42">
        <v>0</v>
      </c>
      <c r="Q39" s="42">
        <v>0</v>
      </c>
      <c r="R39" s="42">
        <v>0</v>
      </c>
      <c r="S39" s="42">
        <v>0</v>
      </c>
      <c r="T39" s="42">
        <v>0</v>
      </c>
      <c r="U39" s="8">
        <v>0</v>
      </c>
      <c r="V39" s="8">
        <v>0</v>
      </c>
      <c r="W39" s="8">
        <v>0</v>
      </c>
      <c r="X39" s="8">
        <v>0</v>
      </c>
      <c r="Y39" s="8">
        <v>0</v>
      </c>
      <c r="Z39" s="8">
        <v>0</v>
      </c>
    </row>
    <row r="40" spans="2:26">
      <c r="B40" s="1" t="s">
        <v>11</v>
      </c>
      <c r="D40" s="23">
        <f>SUM(D33:D39)</f>
        <v>0</v>
      </c>
      <c r="E40" s="23">
        <f t="shared" ref="E40:Z40" si="4">SUM(E33:E39)</f>
        <v>0</v>
      </c>
      <c r="F40" s="23">
        <f t="shared" si="4"/>
        <v>0</v>
      </c>
      <c r="G40" s="24">
        <f t="shared" si="4"/>
        <v>0</v>
      </c>
      <c r="H40" s="11">
        <f t="shared" si="4"/>
        <v>0</v>
      </c>
      <c r="I40" s="11">
        <f t="shared" si="4"/>
        <v>0</v>
      </c>
      <c r="J40" s="11">
        <f t="shared" si="4"/>
        <v>0</v>
      </c>
      <c r="K40" s="11">
        <f t="shared" si="4"/>
        <v>0</v>
      </c>
      <c r="L40" s="11">
        <f t="shared" si="4"/>
        <v>0</v>
      </c>
      <c r="M40" s="11">
        <f t="shared" si="4"/>
        <v>0</v>
      </c>
      <c r="N40" s="11">
        <f t="shared" si="4"/>
        <v>0</v>
      </c>
      <c r="O40" s="11">
        <f t="shared" si="4"/>
        <v>0</v>
      </c>
      <c r="P40" s="11">
        <f t="shared" si="4"/>
        <v>0</v>
      </c>
      <c r="Q40" s="11">
        <f t="shared" si="4"/>
        <v>0</v>
      </c>
      <c r="R40" s="11">
        <f t="shared" si="4"/>
        <v>0</v>
      </c>
      <c r="S40" s="11">
        <f t="shared" si="4"/>
        <v>0</v>
      </c>
      <c r="T40" s="11">
        <f t="shared" si="4"/>
        <v>0</v>
      </c>
      <c r="U40" s="11">
        <f t="shared" si="4"/>
        <v>0</v>
      </c>
      <c r="V40" s="11">
        <f t="shared" si="4"/>
        <v>0</v>
      </c>
      <c r="W40" s="11">
        <f t="shared" si="4"/>
        <v>0</v>
      </c>
      <c r="X40" s="11">
        <f t="shared" si="4"/>
        <v>0</v>
      </c>
      <c r="Y40" s="11">
        <f t="shared" si="4"/>
        <v>0</v>
      </c>
      <c r="Z40" s="11">
        <f t="shared" si="4"/>
        <v>0</v>
      </c>
    </row>
    <row r="41" spans="2:26">
      <c r="D41" s="25"/>
      <c r="E41" s="25"/>
      <c r="F41" s="25"/>
      <c r="G41" s="26"/>
    </row>
    <row r="42" spans="2:26">
      <c r="B42" s="1" t="s">
        <v>12</v>
      </c>
      <c r="D42" s="25"/>
      <c r="E42" s="25"/>
      <c r="F42" s="25"/>
      <c r="G42" s="26"/>
    </row>
    <row r="43" spans="2:26">
      <c r="B43" s="118" t="s">
        <v>31</v>
      </c>
      <c r="C43" s="118"/>
      <c r="D43" s="38">
        <v>0</v>
      </c>
      <c r="E43" s="38">
        <v>0</v>
      </c>
      <c r="F43" s="38">
        <v>0</v>
      </c>
      <c r="G43" s="39">
        <v>0</v>
      </c>
      <c r="H43" s="36">
        <v>0</v>
      </c>
      <c r="I43" s="36">
        <v>0</v>
      </c>
      <c r="J43" s="36">
        <v>0</v>
      </c>
      <c r="K43" s="36">
        <v>0</v>
      </c>
      <c r="L43" s="36">
        <v>0</v>
      </c>
      <c r="M43" s="36">
        <v>0</v>
      </c>
      <c r="N43" s="36">
        <v>0</v>
      </c>
      <c r="O43" s="36">
        <v>0</v>
      </c>
      <c r="P43" s="36">
        <v>0</v>
      </c>
      <c r="Q43" s="36">
        <v>0</v>
      </c>
      <c r="R43" s="36">
        <v>0</v>
      </c>
      <c r="S43" s="36">
        <v>0</v>
      </c>
      <c r="T43" s="36">
        <v>0</v>
      </c>
      <c r="U43" s="9">
        <v>0</v>
      </c>
      <c r="V43" s="9">
        <v>0</v>
      </c>
      <c r="W43" s="9">
        <v>0</v>
      </c>
      <c r="X43" s="9">
        <v>0</v>
      </c>
      <c r="Y43" s="9">
        <v>0</v>
      </c>
      <c r="Z43" s="9">
        <v>0</v>
      </c>
    </row>
    <row r="44" spans="2:26">
      <c r="B44" s="43" t="s">
        <v>33</v>
      </c>
      <c r="C44" s="43"/>
      <c r="D44" s="40">
        <v>0</v>
      </c>
      <c r="E44" s="40">
        <v>0</v>
      </c>
      <c r="F44" s="40">
        <v>0</v>
      </c>
      <c r="G44" s="41">
        <v>0</v>
      </c>
      <c r="H44" s="42">
        <v>0</v>
      </c>
      <c r="I44" s="42">
        <v>0</v>
      </c>
      <c r="J44" s="42">
        <v>0</v>
      </c>
      <c r="K44" s="42">
        <v>0</v>
      </c>
      <c r="L44" s="42">
        <v>0</v>
      </c>
      <c r="M44" s="42">
        <v>0</v>
      </c>
      <c r="N44" s="42">
        <v>0</v>
      </c>
      <c r="O44" s="42">
        <v>0</v>
      </c>
      <c r="P44" s="42">
        <v>0</v>
      </c>
      <c r="Q44" s="42">
        <v>0</v>
      </c>
      <c r="R44" s="42">
        <v>0</v>
      </c>
      <c r="S44" s="42">
        <v>0</v>
      </c>
      <c r="T44" s="42">
        <v>0</v>
      </c>
      <c r="U44" s="8">
        <v>0</v>
      </c>
      <c r="V44" s="8">
        <v>0</v>
      </c>
      <c r="W44" s="8">
        <v>0</v>
      </c>
      <c r="X44" s="8">
        <v>0</v>
      </c>
      <c r="Y44" s="8">
        <v>0</v>
      </c>
      <c r="Z44" s="8">
        <v>0</v>
      </c>
    </row>
    <row r="45" spans="2:26">
      <c r="B45" s="44" t="s">
        <v>13</v>
      </c>
      <c r="C45" s="45"/>
      <c r="D45" s="40">
        <v>0</v>
      </c>
      <c r="E45" s="40">
        <v>0</v>
      </c>
      <c r="F45" s="40">
        <v>0</v>
      </c>
      <c r="G45" s="41">
        <v>0</v>
      </c>
      <c r="H45" s="42">
        <v>0</v>
      </c>
      <c r="I45" s="42">
        <v>0</v>
      </c>
      <c r="J45" s="42">
        <v>0</v>
      </c>
      <c r="K45" s="42">
        <v>0</v>
      </c>
      <c r="L45" s="42">
        <v>0</v>
      </c>
      <c r="M45" s="42">
        <v>0</v>
      </c>
      <c r="N45" s="42">
        <v>0</v>
      </c>
      <c r="O45" s="42">
        <v>0</v>
      </c>
      <c r="P45" s="42">
        <v>0</v>
      </c>
      <c r="Q45" s="42">
        <v>0</v>
      </c>
      <c r="R45" s="42">
        <v>0</v>
      </c>
      <c r="S45" s="42">
        <v>0</v>
      </c>
      <c r="T45" s="42">
        <v>0</v>
      </c>
      <c r="U45" s="8">
        <v>0</v>
      </c>
      <c r="V45" s="8">
        <v>0</v>
      </c>
      <c r="W45" s="8">
        <v>0</v>
      </c>
      <c r="X45" s="8">
        <v>0</v>
      </c>
      <c r="Y45" s="8">
        <v>0</v>
      </c>
      <c r="Z45" s="8">
        <v>0</v>
      </c>
    </row>
    <row r="46" spans="2:26">
      <c r="B46" s="1" t="s">
        <v>14</v>
      </c>
      <c r="D46" s="23">
        <f t="shared" ref="D46:Z46" si="5">SUM(D43:D45)</f>
        <v>0</v>
      </c>
      <c r="E46" s="23">
        <f t="shared" si="5"/>
        <v>0</v>
      </c>
      <c r="F46" s="23">
        <f t="shared" si="5"/>
        <v>0</v>
      </c>
      <c r="G46" s="24">
        <f t="shared" si="5"/>
        <v>0</v>
      </c>
      <c r="H46" s="11">
        <f t="shared" si="5"/>
        <v>0</v>
      </c>
      <c r="I46" s="11">
        <f t="shared" si="5"/>
        <v>0</v>
      </c>
      <c r="J46" s="11">
        <f t="shared" si="5"/>
        <v>0</v>
      </c>
      <c r="K46" s="11">
        <f t="shared" si="5"/>
        <v>0</v>
      </c>
      <c r="L46" s="11">
        <f t="shared" si="5"/>
        <v>0</v>
      </c>
      <c r="M46" s="11">
        <f t="shared" si="5"/>
        <v>0</v>
      </c>
      <c r="N46" s="11">
        <f t="shared" si="5"/>
        <v>0</v>
      </c>
      <c r="O46" s="11">
        <f t="shared" si="5"/>
        <v>0</v>
      </c>
      <c r="P46" s="11">
        <f t="shared" si="5"/>
        <v>0</v>
      </c>
      <c r="Q46" s="11">
        <f t="shared" si="5"/>
        <v>0</v>
      </c>
      <c r="R46" s="11">
        <f t="shared" si="5"/>
        <v>0</v>
      </c>
      <c r="S46" s="11">
        <f t="shared" si="5"/>
        <v>0</v>
      </c>
      <c r="T46" s="11">
        <f t="shared" si="5"/>
        <v>0</v>
      </c>
      <c r="U46" s="11">
        <f t="shared" si="5"/>
        <v>0</v>
      </c>
      <c r="V46" s="11">
        <f t="shared" si="5"/>
        <v>0</v>
      </c>
      <c r="W46" s="11">
        <f t="shared" si="5"/>
        <v>0</v>
      </c>
      <c r="X46" s="11">
        <f t="shared" si="5"/>
        <v>0</v>
      </c>
      <c r="Y46" s="11">
        <f t="shared" si="5"/>
        <v>0</v>
      </c>
      <c r="Z46" s="11">
        <f t="shared" si="5"/>
        <v>0</v>
      </c>
    </row>
    <row r="47" spans="2:26">
      <c r="D47" s="25"/>
      <c r="E47" s="25"/>
      <c r="F47" s="25"/>
      <c r="G47" s="26"/>
    </row>
    <row r="48" spans="2:26">
      <c r="B48" s="1" t="s">
        <v>16</v>
      </c>
      <c r="D48" s="29">
        <f t="shared" ref="D48:Z48" si="6">+D46+D40</f>
        <v>0</v>
      </c>
      <c r="E48" s="29">
        <f t="shared" si="6"/>
        <v>0</v>
      </c>
      <c r="F48" s="29">
        <f t="shared" si="6"/>
        <v>0</v>
      </c>
      <c r="G48" s="30">
        <f t="shared" si="6"/>
        <v>0</v>
      </c>
      <c r="H48" s="9">
        <f t="shared" si="6"/>
        <v>0</v>
      </c>
      <c r="I48" s="9">
        <f t="shared" si="6"/>
        <v>0</v>
      </c>
      <c r="J48" s="9">
        <f t="shared" si="6"/>
        <v>0</v>
      </c>
      <c r="K48" s="9">
        <f t="shared" si="6"/>
        <v>0</v>
      </c>
      <c r="L48" s="9">
        <f t="shared" si="6"/>
        <v>0</v>
      </c>
      <c r="M48" s="9">
        <f t="shared" si="6"/>
        <v>0</v>
      </c>
      <c r="N48" s="9">
        <f t="shared" si="6"/>
        <v>0</v>
      </c>
      <c r="O48" s="9">
        <f t="shared" si="6"/>
        <v>0</v>
      </c>
      <c r="P48" s="9">
        <f t="shared" si="6"/>
        <v>0</v>
      </c>
      <c r="Q48" s="9">
        <f t="shared" si="6"/>
        <v>0</v>
      </c>
      <c r="R48" s="9">
        <f t="shared" si="6"/>
        <v>0</v>
      </c>
      <c r="S48" s="9">
        <f t="shared" si="6"/>
        <v>0</v>
      </c>
      <c r="T48" s="9">
        <f t="shared" si="6"/>
        <v>0</v>
      </c>
      <c r="U48" s="9">
        <f t="shared" si="6"/>
        <v>0</v>
      </c>
      <c r="V48" s="9">
        <f t="shared" si="6"/>
        <v>0</v>
      </c>
      <c r="W48" s="9">
        <f t="shared" si="6"/>
        <v>0</v>
      </c>
      <c r="X48" s="9">
        <f t="shared" si="6"/>
        <v>0</v>
      </c>
      <c r="Y48" s="9">
        <f t="shared" si="6"/>
        <v>0</v>
      </c>
      <c r="Z48" s="9">
        <f t="shared" si="6"/>
        <v>0</v>
      </c>
    </row>
    <row r="49" spans="2:26">
      <c r="D49" s="25"/>
      <c r="E49" s="25"/>
      <c r="F49" s="25"/>
      <c r="G49" s="26"/>
    </row>
    <row r="50" spans="2:26">
      <c r="B50" s="1" t="s">
        <v>17</v>
      </c>
      <c r="D50" s="27">
        <f t="shared" ref="D50:Z50" si="7">+D29-D48</f>
        <v>0</v>
      </c>
      <c r="E50" s="27">
        <f t="shared" si="7"/>
        <v>0</v>
      </c>
      <c r="F50" s="27">
        <f t="shared" si="7"/>
        <v>0</v>
      </c>
      <c r="G50" s="28">
        <f t="shared" si="7"/>
        <v>0</v>
      </c>
      <c r="H50" s="10">
        <f t="shared" si="7"/>
        <v>0</v>
      </c>
      <c r="I50" s="10">
        <f t="shared" si="7"/>
        <v>0</v>
      </c>
      <c r="J50" s="10">
        <f t="shared" si="7"/>
        <v>0</v>
      </c>
      <c r="K50" s="10">
        <f t="shared" si="7"/>
        <v>0</v>
      </c>
      <c r="L50" s="10">
        <f t="shared" si="7"/>
        <v>0</v>
      </c>
      <c r="M50" s="10">
        <f t="shared" si="7"/>
        <v>0</v>
      </c>
      <c r="N50" s="10">
        <f t="shared" si="7"/>
        <v>0</v>
      </c>
      <c r="O50" s="10">
        <f t="shared" si="7"/>
        <v>0</v>
      </c>
      <c r="P50" s="10">
        <f t="shared" si="7"/>
        <v>0</v>
      </c>
      <c r="Q50" s="10">
        <f t="shared" si="7"/>
        <v>0</v>
      </c>
      <c r="R50" s="10">
        <f t="shared" si="7"/>
        <v>0</v>
      </c>
      <c r="S50" s="10">
        <f t="shared" si="7"/>
        <v>0</v>
      </c>
      <c r="T50" s="10">
        <f t="shared" si="7"/>
        <v>0</v>
      </c>
      <c r="U50" s="10">
        <f t="shared" si="7"/>
        <v>0</v>
      </c>
      <c r="V50" s="10">
        <f t="shared" si="7"/>
        <v>0</v>
      </c>
      <c r="W50" s="10">
        <f t="shared" si="7"/>
        <v>0</v>
      </c>
      <c r="X50" s="10">
        <f t="shared" si="7"/>
        <v>0</v>
      </c>
      <c r="Y50" s="10">
        <f t="shared" si="7"/>
        <v>0</v>
      </c>
      <c r="Z50" s="10">
        <f t="shared" si="7"/>
        <v>0</v>
      </c>
    </row>
    <row r="51" spans="2:26">
      <c r="D51" s="25"/>
      <c r="E51" s="25"/>
      <c r="F51" s="25"/>
      <c r="G51" s="26"/>
    </row>
    <row r="52" spans="2:26">
      <c r="B52" t="s">
        <v>41</v>
      </c>
      <c r="D52" s="38">
        <v>0</v>
      </c>
      <c r="E52" s="29">
        <f>+D53</f>
        <v>0</v>
      </c>
      <c r="F52" s="29">
        <f t="shared" ref="F52:Z52" si="8">+E53</f>
        <v>0</v>
      </c>
      <c r="G52" s="30">
        <f t="shared" si="8"/>
        <v>0</v>
      </c>
      <c r="H52" s="9">
        <f t="shared" si="8"/>
        <v>0</v>
      </c>
      <c r="I52" s="9">
        <f t="shared" si="8"/>
        <v>0</v>
      </c>
      <c r="J52" s="9">
        <f t="shared" si="8"/>
        <v>0</v>
      </c>
      <c r="K52" s="9">
        <f t="shared" si="8"/>
        <v>0</v>
      </c>
      <c r="L52" s="9">
        <f t="shared" si="8"/>
        <v>0</v>
      </c>
      <c r="M52" s="9">
        <f t="shared" si="8"/>
        <v>0</v>
      </c>
      <c r="N52" s="9">
        <f t="shared" si="8"/>
        <v>0</v>
      </c>
      <c r="O52" s="9">
        <f t="shared" si="8"/>
        <v>0</v>
      </c>
      <c r="P52" s="9">
        <f t="shared" si="8"/>
        <v>0</v>
      </c>
      <c r="Q52" s="9">
        <f t="shared" si="8"/>
        <v>0</v>
      </c>
      <c r="R52" s="9">
        <f t="shared" si="8"/>
        <v>0</v>
      </c>
      <c r="S52" s="9">
        <f t="shared" si="8"/>
        <v>0</v>
      </c>
      <c r="T52" s="9">
        <f t="shared" si="8"/>
        <v>0</v>
      </c>
      <c r="U52" s="9">
        <f t="shared" si="8"/>
        <v>0</v>
      </c>
      <c r="V52" s="9">
        <f t="shared" si="8"/>
        <v>0</v>
      </c>
      <c r="W52" s="9">
        <f t="shared" si="8"/>
        <v>0</v>
      </c>
      <c r="X52" s="9">
        <f t="shared" si="8"/>
        <v>0</v>
      </c>
      <c r="Y52" s="9">
        <f t="shared" si="8"/>
        <v>0</v>
      </c>
      <c r="Z52" s="9">
        <f t="shared" si="8"/>
        <v>0</v>
      </c>
    </row>
    <row r="53" spans="2:26" s="1" customFormat="1" ht="13" thickBot="1">
      <c r="B53" s="1" t="s">
        <v>42</v>
      </c>
      <c r="D53" s="31">
        <f>+D52+D50</f>
        <v>0</v>
      </c>
      <c r="E53" s="31">
        <f>+E52+E50</f>
        <v>0</v>
      </c>
      <c r="F53" s="31">
        <f t="shared" ref="F53:Z53" si="9">+F52+F50</f>
        <v>0</v>
      </c>
      <c r="G53" s="32">
        <f t="shared" si="9"/>
        <v>0</v>
      </c>
      <c r="H53" s="19">
        <f t="shared" si="9"/>
        <v>0</v>
      </c>
      <c r="I53" s="19">
        <f t="shared" si="9"/>
        <v>0</v>
      </c>
      <c r="J53" s="19">
        <f t="shared" si="9"/>
        <v>0</v>
      </c>
      <c r="K53" s="19">
        <f t="shared" si="9"/>
        <v>0</v>
      </c>
      <c r="L53" s="19">
        <f t="shared" si="9"/>
        <v>0</v>
      </c>
      <c r="M53" s="19">
        <f t="shared" si="9"/>
        <v>0</v>
      </c>
      <c r="N53" s="19">
        <f t="shared" si="9"/>
        <v>0</v>
      </c>
      <c r="O53" s="19">
        <f t="shared" si="9"/>
        <v>0</v>
      </c>
      <c r="P53" s="19">
        <f t="shared" si="9"/>
        <v>0</v>
      </c>
      <c r="Q53" s="19">
        <f t="shared" si="9"/>
        <v>0</v>
      </c>
      <c r="R53" s="19">
        <f t="shared" si="9"/>
        <v>0</v>
      </c>
      <c r="S53" s="19">
        <f t="shared" si="9"/>
        <v>0</v>
      </c>
      <c r="T53" s="19">
        <f t="shared" si="9"/>
        <v>0</v>
      </c>
      <c r="U53" s="11">
        <f t="shared" si="9"/>
        <v>0</v>
      </c>
      <c r="V53" s="11">
        <f t="shared" si="9"/>
        <v>0</v>
      </c>
      <c r="W53" s="11">
        <f t="shared" si="9"/>
        <v>0</v>
      </c>
      <c r="X53" s="11">
        <f t="shared" si="9"/>
        <v>0</v>
      </c>
      <c r="Y53" s="11">
        <f t="shared" si="9"/>
        <v>0</v>
      </c>
      <c r="Z53" s="11">
        <f t="shared" si="9"/>
        <v>0</v>
      </c>
    </row>
    <row r="54" spans="2:26" ht="13" thickTop="1">
      <c r="D54" s="33"/>
      <c r="E54" s="33"/>
      <c r="F54" s="33"/>
      <c r="G54" s="26"/>
    </row>
    <row r="55" spans="2:26">
      <c r="B55" s="15" t="s">
        <v>37</v>
      </c>
      <c r="C55" s="15"/>
      <c r="D55" s="34">
        <f>+F9</f>
        <v>0</v>
      </c>
      <c r="E55" s="34">
        <f>+D55</f>
        <v>0</v>
      </c>
      <c r="F55" s="34">
        <f t="shared" ref="F55:T55" si="10">+E55</f>
        <v>0</v>
      </c>
      <c r="G55" s="35">
        <f t="shared" si="10"/>
        <v>0</v>
      </c>
      <c r="H55" s="18">
        <f t="shared" si="10"/>
        <v>0</v>
      </c>
      <c r="I55" s="18">
        <f t="shared" si="10"/>
        <v>0</v>
      </c>
      <c r="J55" s="18">
        <f t="shared" si="10"/>
        <v>0</v>
      </c>
      <c r="K55" s="18">
        <f t="shared" si="10"/>
        <v>0</v>
      </c>
      <c r="L55" s="18">
        <f t="shared" si="10"/>
        <v>0</v>
      </c>
      <c r="M55" s="18">
        <f t="shared" si="10"/>
        <v>0</v>
      </c>
      <c r="N55" s="18">
        <f t="shared" si="10"/>
        <v>0</v>
      </c>
      <c r="O55" s="18">
        <f t="shared" si="10"/>
        <v>0</v>
      </c>
      <c r="P55" s="18">
        <f t="shared" si="10"/>
        <v>0</v>
      </c>
      <c r="Q55" s="18">
        <f t="shared" si="10"/>
        <v>0</v>
      </c>
      <c r="R55" s="18">
        <f t="shared" si="10"/>
        <v>0</v>
      </c>
      <c r="S55" s="18">
        <f t="shared" si="10"/>
        <v>0</v>
      </c>
      <c r="T55" s="18">
        <f t="shared" si="10"/>
        <v>0</v>
      </c>
    </row>
    <row r="56" spans="2:26">
      <c r="D56" s="33"/>
      <c r="E56" s="33"/>
      <c r="F56" s="33"/>
      <c r="G56" s="26"/>
    </row>
    <row r="57" spans="2:26" ht="13" thickBot="1">
      <c r="B57" t="s">
        <v>38</v>
      </c>
      <c r="D57" s="31">
        <f>+D53-D55</f>
        <v>0</v>
      </c>
      <c r="E57" s="31">
        <f t="shared" ref="E57:G57" si="11">+E53-E55</f>
        <v>0</v>
      </c>
      <c r="F57" s="31">
        <f t="shared" si="11"/>
        <v>0</v>
      </c>
      <c r="G57" s="31">
        <f t="shared" si="11"/>
        <v>0</v>
      </c>
      <c r="H57" s="56">
        <f>+H53-H55</f>
        <v>0</v>
      </c>
      <c r="I57" s="19">
        <f>+I53-I55</f>
        <v>0</v>
      </c>
      <c r="J57" s="19">
        <f t="shared" ref="J57:T57" si="12">+J53-J55</f>
        <v>0</v>
      </c>
      <c r="K57" s="19">
        <f t="shared" si="12"/>
        <v>0</v>
      </c>
      <c r="L57" s="19">
        <f t="shared" si="12"/>
        <v>0</v>
      </c>
      <c r="M57" s="19">
        <f t="shared" si="12"/>
        <v>0</v>
      </c>
      <c r="N57" s="19">
        <f t="shared" si="12"/>
        <v>0</v>
      </c>
      <c r="O57" s="19">
        <f t="shared" si="12"/>
        <v>0</v>
      </c>
      <c r="P57" s="19">
        <f t="shared" si="12"/>
        <v>0</v>
      </c>
      <c r="Q57" s="19">
        <f t="shared" si="12"/>
        <v>0</v>
      </c>
      <c r="R57" s="19">
        <f t="shared" si="12"/>
        <v>0</v>
      </c>
      <c r="S57" s="19">
        <f t="shared" si="12"/>
        <v>0</v>
      </c>
      <c r="T57" s="19">
        <f t="shared" si="12"/>
        <v>0</v>
      </c>
    </row>
    <row r="58" spans="2:26" ht="13" thickTop="1">
      <c r="H58" s="53"/>
    </row>
    <row r="59" spans="2:26">
      <c r="B59" t="s">
        <v>49</v>
      </c>
      <c r="D59" s="20" t="str">
        <f>IF((D29+D48)=0,"  ",+D29/D48)</f>
        <v xml:space="preserve">  </v>
      </c>
      <c r="E59" s="20" t="str">
        <f t="shared" ref="E59:T59" si="13">IF((E29+E48)=0,"  ",+E29/E48)</f>
        <v xml:space="preserve">  </v>
      </c>
      <c r="F59" s="20" t="str">
        <f t="shared" si="13"/>
        <v xml:space="preserve">  </v>
      </c>
      <c r="G59" s="20" t="str">
        <f t="shared" si="13"/>
        <v xml:space="preserve">  </v>
      </c>
      <c r="H59" s="52" t="str">
        <f t="shared" si="13"/>
        <v xml:space="preserve">  </v>
      </c>
      <c r="I59" s="20" t="str">
        <f t="shared" si="13"/>
        <v xml:space="preserve">  </v>
      </c>
      <c r="J59" s="20" t="str">
        <f t="shared" si="13"/>
        <v xml:space="preserve">  </v>
      </c>
      <c r="K59" s="20" t="str">
        <f t="shared" si="13"/>
        <v xml:space="preserve">  </v>
      </c>
      <c r="L59" s="20" t="str">
        <f t="shared" si="13"/>
        <v xml:space="preserve">  </v>
      </c>
      <c r="M59" s="20" t="str">
        <f t="shared" si="13"/>
        <v xml:space="preserve">  </v>
      </c>
      <c r="N59" s="20" t="str">
        <f t="shared" si="13"/>
        <v xml:space="preserve">  </v>
      </c>
      <c r="O59" s="20" t="str">
        <f t="shared" si="13"/>
        <v xml:space="preserve">  </v>
      </c>
      <c r="P59" s="20" t="str">
        <f t="shared" si="13"/>
        <v xml:space="preserve">  </v>
      </c>
      <c r="Q59" s="20" t="str">
        <f t="shared" si="13"/>
        <v xml:space="preserve">  </v>
      </c>
      <c r="R59" s="20" t="str">
        <f t="shared" si="13"/>
        <v xml:space="preserve">  </v>
      </c>
      <c r="S59" s="20" t="str">
        <f t="shared" si="13"/>
        <v xml:space="preserve">  </v>
      </c>
      <c r="T59" s="20" t="str">
        <f t="shared" si="13"/>
        <v xml:space="preserve">  </v>
      </c>
    </row>
    <row r="60" spans="2:26">
      <c r="H60" s="51"/>
    </row>
    <row r="61" spans="2:26">
      <c r="B61" t="s">
        <v>48</v>
      </c>
      <c r="D61" s="54" t="str">
        <f t="shared" ref="D61:T61" si="14">IF(D53=0, " Cash=0 ",+D53/D55)</f>
        <v xml:space="preserve"> Cash=0 </v>
      </c>
      <c r="E61" s="54" t="str">
        <f t="shared" si="14"/>
        <v xml:space="preserve"> Cash=0 </v>
      </c>
      <c r="F61" s="54" t="str">
        <f t="shared" si="14"/>
        <v xml:space="preserve"> Cash=0 </v>
      </c>
      <c r="G61" s="54" t="str">
        <f t="shared" si="14"/>
        <v xml:space="preserve"> Cash=0 </v>
      </c>
      <c r="H61" s="55" t="str">
        <f t="shared" si="14"/>
        <v xml:space="preserve"> Cash=0 </v>
      </c>
      <c r="I61" s="54" t="str">
        <f t="shared" si="14"/>
        <v xml:space="preserve"> Cash=0 </v>
      </c>
      <c r="J61" s="54" t="str">
        <f t="shared" si="14"/>
        <v xml:space="preserve"> Cash=0 </v>
      </c>
      <c r="K61" s="54" t="str">
        <f t="shared" si="14"/>
        <v xml:space="preserve"> Cash=0 </v>
      </c>
      <c r="L61" s="54" t="str">
        <f t="shared" si="14"/>
        <v xml:space="preserve"> Cash=0 </v>
      </c>
      <c r="M61" s="54" t="str">
        <f t="shared" si="14"/>
        <v xml:space="preserve"> Cash=0 </v>
      </c>
      <c r="N61" s="54" t="str">
        <f t="shared" si="14"/>
        <v xml:space="preserve"> Cash=0 </v>
      </c>
      <c r="O61" s="54" t="str">
        <f t="shared" si="14"/>
        <v xml:space="preserve"> Cash=0 </v>
      </c>
      <c r="P61" s="54" t="str">
        <f t="shared" si="14"/>
        <v xml:space="preserve"> Cash=0 </v>
      </c>
      <c r="Q61" s="54" t="str">
        <f t="shared" si="14"/>
        <v xml:space="preserve"> Cash=0 </v>
      </c>
      <c r="R61" s="54" t="str">
        <f t="shared" si="14"/>
        <v xml:space="preserve"> Cash=0 </v>
      </c>
      <c r="S61" s="54" t="str">
        <f t="shared" si="14"/>
        <v xml:space="preserve"> Cash=0 </v>
      </c>
      <c r="T61" s="54" t="str">
        <f t="shared" si="14"/>
        <v xml:space="preserve"> Cash=0 </v>
      </c>
    </row>
    <row r="122" spans="2:26">
      <c r="B122" t="s">
        <v>39</v>
      </c>
      <c r="D122" s="20" t="e">
        <f>+D29/D48</f>
        <v>#DIV/0!</v>
      </c>
      <c r="E122" s="20" t="e">
        <f t="shared" ref="E122:Z122" si="15">+E29/E48</f>
        <v>#DIV/0!</v>
      </c>
      <c r="F122" s="20" t="e">
        <f t="shared" si="15"/>
        <v>#DIV/0!</v>
      </c>
      <c r="G122" s="20" t="e">
        <f t="shared" si="15"/>
        <v>#DIV/0!</v>
      </c>
      <c r="H122" s="20" t="e">
        <f t="shared" si="15"/>
        <v>#DIV/0!</v>
      </c>
      <c r="I122" s="20" t="e">
        <f t="shared" si="15"/>
        <v>#DIV/0!</v>
      </c>
      <c r="J122" s="20" t="e">
        <f t="shared" si="15"/>
        <v>#DIV/0!</v>
      </c>
      <c r="K122" s="20" t="e">
        <f t="shared" si="15"/>
        <v>#DIV/0!</v>
      </c>
      <c r="L122" s="20" t="e">
        <f t="shared" si="15"/>
        <v>#DIV/0!</v>
      </c>
      <c r="M122" s="20" t="e">
        <f t="shared" si="15"/>
        <v>#DIV/0!</v>
      </c>
      <c r="N122" s="20" t="e">
        <f t="shared" si="15"/>
        <v>#DIV/0!</v>
      </c>
      <c r="O122" s="20" t="e">
        <f t="shared" si="15"/>
        <v>#DIV/0!</v>
      </c>
      <c r="P122" s="20" t="e">
        <f t="shared" si="15"/>
        <v>#DIV/0!</v>
      </c>
      <c r="Q122" s="20" t="e">
        <f t="shared" si="15"/>
        <v>#DIV/0!</v>
      </c>
      <c r="R122" s="20" t="e">
        <f t="shared" si="15"/>
        <v>#DIV/0!</v>
      </c>
      <c r="S122" s="20" t="e">
        <f t="shared" si="15"/>
        <v>#DIV/0!</v>
      </c>
      <c r="T122" s="20" t="e">
        <f t="shared" si="15"/>
        <v>#DIV/0!</v>
      </c>
      <c r="U122" s="20" t="e">
        <f t="shared" si="15"/>
        <v>#DIV/0!</v>
      </c>
      <c r="V122" s="20" t="e">
        <f t="shared" si="15"/>
        <v>#DIV/0!</v>
      </c>
      <c r="W122" s="20" t="e">
        <f t="shared" si="15"/>
        <v>#DIV/0!</v>
      </c>
      <c r="X122" s="20" t="e">
        <f t="shared" si="15"/>
        <v>#DIV/0!</v>
      </c>
      <c r="Y122" s="20" t="e">
        <f t="shared" si="15"/>
        <v>#DIV/0!</v>
      </c>
      <c r="Z122" s="20" t="e">
        <f t="shared" si="15"/>
        <v>#DIV/0!</v>
      </c>
    </row>
    <row r="123" spans="2:26">
      <c r="B123" t="s">
        <v>40</v>
      </c>
      <c r="D123" s="20" t="e">
        <f>+D53/D55</f>
        <v>#DIV/0!</v>
      </c>
      <c r="E123" s="20" t="e">
        <f t="shared" ref="E123:T123" si="16">+E53/E55</f>
        <v>#DIV/0!</v>
      </c>
      <c r="F123" s="20" t="e">
        <f t="shared" si="16"/>
        <v>#DIV/0!</v>
      </c>
      <c r="G123" s="20" t="e">
        <f t="shared" si="16"/>
        <v>#DIV/0!</v>
      </c>
      <c r="H123" s="20" t="e">
        <f t="shared" si="16"/>
        <v>#DIV/0!</v>
      </c>
      <c r="I123" s="20" t="e">
        <f t="shared" si="16"/>
        <v>#DIV/0!</v>
      </c>
      <c r="J123" s="20" t="e">
        <f t="shared" si="16"/>
        <v>#DIV/0!</v>
      </c>
      <c r="K123" s="20" t="e">
        <f t="shared" si="16"/>
        <v>#DIV/0!</v>
      </c>
      <c r="L123" s="20" t="e">
        <f t="shared" si="16"/>
        <v>#DIV/0!</v>
      </c>
      <c r="M123" s="20" t="e">
        <f t="shared" si="16"/>
        <v>#DIV/0!</v>
      </c>
      <c r="N123" s="20" t="e">
        <f t="shared" si="16"/>
        <v>#DIV/0!</v>
      </c>
      <c r="O123" s="20" t="e">
        <f t="shared" si="16"/>
        <v>#DIV/0!</v>
      </c>
      <c r="P123" s="20" t="e">
        <f t="shared" si="16"/>
        <v>#DIV/0!</v>
      </c>
      <c r="Q123" s="20" t="e">
        <f t="shared" si="16"/>
        <v>#DIV/0!</v>
      </c>
      <c r="R123" s="20" t="e">
        <f t="shared" si="16"/>
        <v>#DIV/0!</v>
      </c>
      <c r="S123" s="20" t="e">
        <f t="shared" si="16"/>
        <v>#DIV/0!</v>
      </c>
      <c r="T123" s="20" t="e">
        <f t="shared" si="16"/>
        <v>#DIV/0!</v>
      </c>
    </row>
  </sheetData>
  <sheetProtection algorithmName="SHA-512" hashValue="ALqSpvbdCT5iO+FEdTC9FLxMLwLQIXRU2k5p0kJgdAT1FcPMOXHJcbyanTSKY+lQDCY7rp4/3S/1yu/mu6nt6Q==" saltValue="GkydetzgfoFJUwbJ2yXflA==" spinCount="100000" sheet="1" objects="1" scenarios="1"/>
  <mergeCells count="24">
    <mergeCell ref="B19:C19"/>
    <mergeCell ref="B23:C23"/>
    <mergeCell ref="B24:C24"/>
    <mergeCell ref="D2:M2"/>
    <mergeCell ref="D3:M3"/>
    <mergeCell ref="D4:M4"/>
    <mergeCell ref="D5:M5"/>
    <mergeCell ref="D6:M6"/>
    <mergeCell ref="B37:C37"/>
    <mergeCell ref="B38:C38"/>
    <mergeCell ref="B39:C39"/>
    <mergeCell ref="B43:C43"/>
    <mergeCell ref="C10:T10"/>
    <mergeCell ref="C12:E12"/>
    <mergeCell ref="J12:L12"/>
    <mergeCell ref="B25:C25"/>
    <mergeCell ref="B26:C26"/>
    <mergeCell ref="B33:C33"/>
    <mergeCell ref="B34:C34"/>
    <mergeCell ref="B35:C35"/>
    <mergeCell ref="B36:C36"/>
    <mergeCell ref="D14:G14"/>
    <mergeCell ref="H14:T14"/>
    <mergeCell ref="B18:C18"/>
  </mergeCells>
  <printOptions horizontalCentered="1"/>
  <pageMargins left="0.25" right="0.25" top="1.25" bottom="0.75" header="0.8" footer="0.3"/>
  <pageSetup scale="72" fitToHeight="0" orientation="landscape" r:id="rId1"/>
  <headerFooter>
    <oddHeader>&amp;C&amp;"Times New Roman,Bold"&amp;16 13 Week Cash Forecast &amp;R&amp;G</oddHeader>
    <oddFooter>&amp;C&amp;"Times New Roman,Bold"&amp;10Contributed by Marty Mooney - Muirlands Capital LLC&amp;R&amp;"Times New Roman,Bold"&amp;10&amp;P of &amp;N</oddFooter>
  </headerFooter>
  <rowBreaks count="1" manualBreakCount="1">
    <brk id="63" min="1" max="1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About CFO.University</vt:lpstr>
      <vt:lpstr>13 Week Cash Forecast</vt:lpstr>
      <vt:lpstr>'13 Week Cash Forecast'!Print_Area</vt:lpstr>
      <vt:lpstr>'About CFO.University'!Print_Area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 Mooney</dc:creator>
  <cp:lastModifiedBy>Kristin Rosvold</cp:lastModifiedBy>
  <cp:lastPrinted>2018-07-27T23:17:44Z</cp:lastPrinted>
  <dcterms:created xsi:type="dcterms:W3CDTF">2017-08-31T23:01:19Z</dcterms:created>
  <dcterms:modified xsi:type="dcterms:W3CDTF">2018-07-30T17:23:12Z</dcterms:modified>
</cp:coreProperties>
</file>